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áš\Documents\Zakazky\Cerhovice\"/>
    </mc:Choice>
  </mc:AlternateContent>
  <xr:revisionPtr revIDLastSave="0" documentId="8_{D114251C-BBD3-4F7A-B77D-4C3C259A5141}" xr6:coauthVersionLast="40" xr6:coauthVersionMax="40" xr10:uidLastSave="{00000000-0000-0000-0000-000000000000}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Pol'!$A$1:$U$132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5" i="1" l="1"/>
  <c r="I54" i="1"/>
  <c r="I16" i="1" s="1"/>
  <c r="I53" i="1"/>
  <c r="I52" i="1"/>
  <c r="I51" i="1"/>
  <c r="I50" i="1"/>
  <c r="I49" i="1"/>
  <c r="G39" i="1"/>
  <c r="F39" i="1"/>
  <c r="G122" i="12"/>
  <c r="AC122" i="12"/>
  <c r="AD122" i="12"/>
  <c r="BA95" i="12"/>
  <c r="BA88" i="12"/>
  <c r="BA71" i="12"/>
  <c r="BA70" i="12"/>
  <c r="BA69" i="12"/>
  <c r="BA68" i="12"/>
  <c r="BA67" i="12"/>
  <c r="BA66" i="12"/>
  <c r="BA65" i="12"/>
  <c r="BA59" i="12"/>
  <c r="BA41" i="12"/>
  <c r="BA29" i="12"/>
  <c r="BA19" i="12"/>
  <c r="BA16" i="12"/>
  <c r="BA13" i="12"/>
  <c r="BA10" i="12"/>
  <c r="G9" i="12"/>
  <c r="G8" i="12" s="1"/>
  <c r="I9" i="12"/>
  <c r="I8" i="12" s="1"/>
  <c r="K9" i="12"/>
  <c r="K8" i="12" s="1"/>
  <c r="M9" i="12"/>
  <c r="O9" i="12"/>
  <c r="O8" i="12" s="1"/>
  <c r="Q9" i="12"/>
  <c r="Q8" i="12" s="1"/>
  <c r="U9" i="12"/>
  <c r="U8" i="12" s="1"/>
  <c r="G11" i="12"/>
  <c r="M11" i="12" s="1"/>
  <c r="I11" i="12"/>
  <c r="K11" i="12"/>
  <c r="O11" i="12"/>
  <c r="Q11" i="12"/>
  <c r="U11" i="12"/>
  <c r="G12" i="12"/>
  <c r="I12" i="12"/>
  <c r="K12" i="12"/>
  <c r="M12" i="12"/>
  <c r="O12" i="12"/>
  <c r="Q12" i="12"/>
  <c r="U12" i="12"/>
  <c r="G15" i="12"/>
  <c r="I15" i="12"/>
  <c r="K15" i="12"/>
  <c r="M15" i="12"/>
  <c r="O15" i="12"/>
  <c r="Q15" i="12"/>
  <c r="U15" i="12"/>
  <c r="G17" i="12"/>
  <c r="I17" i="12"/>
  <c r="K17" i="12"/>
  <c r="M17" i="12"/>
  <c r="O17" i="12"/>
  <c r="Q17" i="12"/>
  <c r="U17" i="12"/>
  <c r="G18" i="12"/>
  <c r="I18" i="12"/>
  <c r="K18" i="12"/>
  <c r="M18" i="12"/>
  <c r="O18" i="12"/>
  <c r="Q18" i="12"/>
  <c r="U18" i="12"/>
  <c r="G24" i="12"/>
  <c r="I24" i="12"/>
  <c r="K24" i="12"/>
  <c r="M24" i="12"/>
  <c r="O24" i="12"/>
  <c r="Q24" i="12"/>
  <c r="U24" i="12"/>
  <c r="G26" i="12"/>
  <c r="I26" i="12"/>
  <c r="K26" i="12"/>
  <c r="M26" i="12"/>
  <c r="O26" i="12"/>
  <c r="Q26" i="12"/>
  <c r="U26" i="12"/>
  <c r="G28" i="12"/>
  <c r="I28" i="12"/>
  <c r="K28" i="12"/>
  <c r="M28" i="12"/>
  <c r="O28" i="12"/>
  <c r="Q28" i="12"/>
  <c r="U28" i="12"/>
  <c r="G32" i="12"/>
  <c r="I32" i="12"/>
  <c r="I31" i="12" s="1"/>
  <c r="K32" i="12"/>
  <c r="M32" i="12"/>
  <c r="O32" i="12"/>
  <c r="Q32" i="12"/>
  <c r="Q31" i="12" s="1"/>
  <c r="U32" i="12"/>
  <c r="G34" i="12"/>
  <c r="G31" i="12" s="1"/>
  <c r="I34" i="12"/>
  <c r="K34" i="12"/>
  <c r="K31" i="12" s="1"/>
  <c r="O34" i="12"/>
  <c r="O31" i="12" s="1"/>
  <c r="Q34" i="12"/>
  <c r="U34" i="12"/>
  <c r="U31" i="12" s="1"/>
  <c r="G37" i="12"/>
  <c r="I37" i="12"/>
  <c r="K37" i="12"/>
  <c r="M37" i="12"/>
  <c r="O37" i="12"/>
  <c r="Q37" i="12"/>
  <c r="U37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I44" i="12"/>
  <c r="K44" i="12"/>
  <c r="M44" i="12"/>
  <c r="O44" i="12"/>
  <c r="Q44" i="12"/>
  <c r="U44" i="12"/>
  <c r="G45" i="12"/>
  <c r="M45" i="12" s="1"/>
  <c r="I45" i="12"/>
  <c r="K45" i="12"/>
  <c r="O45" i="12"/>
  <c r="Q45" i="12"/>
  <c r="U45" i="12"/>
  <c r="G46" i="12"/>
  <c r="I46" i="12"/>
  <c r="K46" i="12"/>
  <c r="M46" i="12"/>
  <c r="O46" i="12"/>
  <c r="Q46" i="12"/>
  <c r="U46" i="12"/>
  <c r="G47" i="12"/>
  <c r="M47" i="12" s="1"/>
  <c r="I47" i="12"/>
  <c r="K47" i="12"/>
  <c r="O47" i="12"/>
  <c r="Q47" i="12"/>
  <c r="U47" i="12"/>
  <c r="G48" i="12"/>
  <c r="I48" i="12"/>
  <c r="K48" i="12"/>
  <c r="M48" i="12"/>
  <c r="O48" i="12"/>
  <c r="Q48" i="12"/>
  <c r="U48" i="12"/>
  <c r="G49" i="12"/>
  <c r="M49" i="12" s="1"/>
  <c r="I49" i="12"/>
  <c r="K49" i="12"/>
  <c r="O49" i="12"/>
  <c r="Q49" i="12"/>
  <c r="U49" i="12"/>
  <c r="G50" i="12"/>
  <c r="I50" i="12"/>
  <c r="K50" i="12"/>
  <c r="M50" i="12"/>
  <c r="O50" i="12"/>
  <c r="Q50" i="12"/>
  <c r="U50" i="12"/>
  <c r="G51" i="12"/>
  <c r="M51" i="12" s="1"/>
  <c r="I51" i="12"/>
  <c r="K51" i="12"/>
  <c r="O51" i="12"/>
  <c r="Q51" i="12"/>
  <c r="U51" i="12"/>
  <c r="G52" i="12"/>
  <c r="I52" i="12"/>
  <c r="K52" i="12"/>
  <c r="M52" i="12"/>
  <c r="O52" i="12"/>
  <c r="Q52" i="12"/>
  <c r="U52" i="12"/>
  <c r="G53" i="12"/>
  <c r="M53" i="12" s="1"/>
  <c r="I53" i="12"/>
  <c r="K53" i="12"/>
  <c r="O53" i="12"/>
  <c r="Q53" i="12"/>
  <c r="U53" i="12"/>
  <c r="G54" i="12"/>
  <c r="I54" i="12"/>
  <c r="K54" i="12"/>
  <c r="M54" i="12"/>
  <c r="O54" i="12"/>
  <c r="Q54" i="12"/>
  <c r="U54" i="12"/>
  <c r="G55" i="12"/>
  <c r="M55" i="12" s="1"/>
  <c r="I55" i="12"/>
  <c r="K55" i="12"/>
  <c r="O55" i="12"/>
  <c r="Q55" i="12"/>
  <c r="U55" i="12"/>
  <c r="G57" i="12"/>
  <c r="G56" i="12" s="1"/>
  <c r="I57" i="12"/>
  <c r="I56" i="12" s="1"/>
  <c r="K57" i="12"/>
  <c r="K56" i="12" s="1"/>
  <c r="O57" i="12"/>
  <c r="O56" i="12" s="1"/>
  <c r="Q57" i="12"/>
  <c r="Q56" i="12" s="1"/>
  <c r="U57" i="12"/>
  <c r="U56" i="12" s="1"/>
  <c r="G58" i="12"/>
  <c r="I58" i="12"/>
  <c r="K58" i="12"/>
  <c r="M58" i="12"/>
  <c r="O58" i="12"/>
  <c r="Q58" i="12"/>
  <c r="U58" i="12"/>
  <c r="G62" i="12"/>
  <c r="M62" i="12" s="1"/>
  <c r="I62" i="12"/>
  <c r="K62" i="12"/>
  <c r="O62" i="12"/>
  <c r="Q62" i="12"/>
  <c r="U62" i="12"/>
  <c r="G64" i="12"/>
  <c r="I64" i="12"/>
  <c r="K64" i="12"/>
  <c r="M64" i="12"/>
  <c r="O64" i="12"/>
  <c r="Q64" i="12"/>
  <c r="U64" i="12"/>
  <c r="G75" i="12"/>
  <c r="M75" i="12" s="1"/>
  <c r="I75" i="12"/>
  <c r="K75" i="12"/>
  <c r="O75" i="12"/>
  <c r="Q75" i="12"/>
  <c r="U75" i="12"/>
  <c r="G79" i="12"/>
  <c r="I79" i="12"/>
  <c r="K79" i="12"/>
  <c r="M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G82" i="12"/>
  <c r="M82" i="12" s="1"/>
  <c r="I82" i="12"/>
  <c r="K82" i="12"/>
  <c r="O82" i="12"/>
  <c r="Q82" i="12"/>
  <c r="U82" i="12"/>
  <c r="G84" i="12"/>
  <c r="I84" i="12"/>
  <c r="I83" i="12" s="1"/>
  <c r="K84" i="12"/>
  <c r="M84" i="12"/>
  <c r="O84" i="12"/>
  <c r="Q84" i="12"/>
  <c r="Q83" i="12" s="1"/>
  <c r="U84" i="12"/>
  <c r="G87" i="12"/>
  <c r="M87" i="12" s="1"/>
  <c r="I87" i="12"/>
  <c r="K87" i="12"/>
  <c r="K83" i="12" s="1"/>
  <c r="O87" i="12"/>
  <c r="O83" i="12" s="1"/>
  <c r="Q87" i="12"/>
  <c r="U87" i="12"/>
  <c r="U83" i="12" s="1"/>
  <c r="G94" i="12"/>
  <c r="I94" i="12"/>
  <c r="K94" i="12"/>
  <c r="M94" i="12"/>
  <c r="O94" i="12"/>
  <c r="Q94" i="12"/>
  <c r="U94" i="12"/>
  <c r="G97" i="12"/>
  <c r="M97" i="12" s="1"/>
  <c r="I97" i="12"/>
  <c r="K97" i="12"/>
  <c r="O97" i="12"/>
  <c r="Q97" i="12"/>
  <c r="U97" i="12"/>
  <c r="G102" i="12"/>
  <c r="I102" i="12"/>
  <c r="K102" i="12"/>
  <c r="M102" i="12"/>
  <c r="O102" i="12"/>
  <c r="Q102" i="12"/>
  <c r="U102" i="12"/>
  <c r="G103" i="12"/>
  <c r="M103" i="12" s="1"/>
  <c r="I103" i="12"/>
  <c r="K103" i="12"/>
  <c r="O103" i="12"/>
  <c r="Q103" i="12"/>
  <c r="U103" i="12"/>
  <c r="G105" i="12"/>
  <c r="I105" i="12"/>
  <c r="K105" i="12"/>
  <c r="M105" i="12"/>
  <c r="O105" i="12"/>
  <c r="Q105" i="12"/>
  <c r="U105" i="12"/>
  <c r="G107" i="12"/>
  <c r="M107" i="12" s="1"/>
  <c r="I107" i="12"/>
  <c r="K107" i="12"/>
  <c r="O107" i="12"/>
  <c r="Q107" i="12"/>
  <c r="U107" i="12"/>
  <c r="G108" i="12"/>
  <c r="I108" i="12"/>
  <c r="K108" i="12"/>
  <c r="M108" i="12"/>
  <c r="O108" i="12"/>
  <c r="Q108" i="12"/>
  <c r="U108" i="12"/>
  <c r="G110" i="12"/>
  <c r="G109" i="12" s="1"/>
  <c r="I110" i="12"/>
  <c r="I109" i="12" s="1"/>
  <c r="K110" i="12"/>
  <c r="K109" i="12" s="1"/>
  <c r="M110" i="12"/>
  <c r="M109" i="12" s="1"/>
  <c r="O110" i="12"/>
  <c r="O109" i="12" s="1"/>
  <c r="Q110" i="12"/>
  <c r="Q109" i="12" s="1"/>
  <c r="U110" i="12"/>
  <c r="U109" i="12" s="1"/>
  <c r="G111" i="12"/>
  <c r="I111" i="12"/>
  <c r="K111" i="12"/>
  <c r="M111" i="12"/>
  <c r="O111" i="12"/>
  <c r="Q111" i="12"/>
  <c r="U111" i="12"/>
  <c r="G113" i="12"/>
  <c r="I113" i="12"/>
  <c r="I112" i="12" s="1"/>
  <c r="K113" i="12"/>
  <c r="M113" i="12"/>
  <c r="O113" i="12"/>
  <c r="Q113" i="12"/>
  <c r="Q112" i="12" s="1"/>
  <c r="U113" i="12"/>
  <c r="G115" i="12"/>
  <c r="G112" i="12" s="1"/>
  <c r="I115" i="12"/>
  <c r="K115" i="12"/>
  <c r="K112" i="12" s="1"/>
  <c r="O115" i="12"/>
  <c r="O112" i="12" s="1"/>
  <c r="Q115" i="12"/>
  <c r="U115" i="12"/>
  <c r="U112" i="12" s="1"/>
  <c r="G117" i="12"/>
  <c r="G116" i="12" s="1"/>
  <c r="I117" i="12"/>
  <c r="K117" i="12"/>
  <c r="K116" i="12" s="1"/>
  <c r="O117" i="12"/>
  <c r="O116" i="12" s="1"/>
  <c r="Q117" i="12"/>
  <c r="U117" i="12"/>
  <c r="U116" i="12" s="1"/>
  <c r="G118" i="12"/>
  <c r="I118" i="12"/>
  <c r="I116" i="12" s="1"/>
  <c r="K118" i="12"/>
  <c r="M118" i="12"/>
  <c r="O118" i="12"/>
  <c r="Q118" i="12"/>
  <c r="Q116" i="12" s="1"/>
  <c r="U118" i="12"/>
  <c r="G119" i="12"/>
  <c r="M119" i="12" s="1"/>
  <c r="I119" i="12"/>
  <c r="K119" i="12"/>
  <c r="O119" i="12"/>
  <c r="Q119" i="12"/>
  <c r="U119" i="12"/>
  <c r="G120" i="12"/>
  <c r="I120" i="12"/>
  <c r="K120" i="12"/>
  <c r="M120" i="12"/>
  <c r="O120" i="12"/>
  <c r="Q120" i="12"/>
  <c r="U120" i="12"/>
  <c r="I20" i="1"/>
  <c r="I19" i="1"/>
  <c r="I18" i="1"/>
  <c r="I17" i="1"/>
  <c r="I56" i="1"/>
  <c r="AZ43" i="1"/>
  <c r="G27" i="1"/>
  <c r="F40" i="1"/>
  <c r="G40" i="1"/>
  <c r="G25" i="1" s="1"/>
  <c r="G26" i="1" s="1"/>
  <c r="H40" i="1"/>
  <c r="I40" i="1"/>
  <c r="J40" i="1"/>
  <c r="J39" i="1"/>
  <c r="H39" i="1"/>
  <c r="I39" i="1" s="1"/>
  <c r="J28" i="1"/>
  <c r="J26" i="1"/>
  <c r="G38" i="1"/>
  <c r="F38" i="1"/>
  <c r="H32" i="1"/>
  <c r="J23" i="1"/>
  <c r="J24" i="1"/>
  <c r="J25" i="1"/>
  <c r="J27" i="1"/>
  <c r="E24" i="1"/>
  <c r="E26" i="1"/>
  <c r="G28" i="1" l="1"/>
  <c r="G23" i="1"/>
  <c r="M83" i="12"/>
  <c r="M8" i="12"/>
  <c r="M117" i="12"/>
  <c r="M116" i="12" s="1"/>
  <c r="M115" i="12"/>
  <c r="M112" i="12" s="1"/>
  <c r="G83" i="12"/>
  <c r="M57" i="12"/>
  <c r="M56" i="12" s="1"/>
  <c r="M34" i="12"/>
  <c r="M31" i="12" s="1"/>
  <c r="I21" i="1"/>
  <c r="G24" i="1" l="1"/>
  <c r="G2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<sst xmlns="http://schemas.openxmlformats.org/spreadsheetml/2006/main" count="493" uniqueCount="277">
  <si>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</si>
  <si>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</si>
  <si>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</si>
  <si>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</si>
  <si>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</si>
  <si>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</si>
  <si>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</si>
  <si>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</si>
  <si>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</si>
  <si>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</si>
  <si>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</si>
  <si>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</si>
  <si>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</si>
  <si>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</si>
  <si>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</si>
  <si>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</si>
  <si>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</si>
  <si>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</si>
  <si>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</si>
  <si>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</si>
  <si>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</si>
  <si>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</si>
  <si>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</si>
  <si>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</si>
  <si>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</si>
  <si>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</si>
  <si>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</si>
  <si>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</si>
  <si>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</si>
  <si>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</si>
  <si>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</si>
  <si>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</si>
  <si>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</si>
  <si>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</si>
  <si>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</si>
  <si>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</si>
  <si>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</si>
  <si>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</si>
  <si>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</si>
  <si>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</si>
  <si>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</si>
  <si>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</si>
  <si>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</si>
  <si>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Cerhovice, Šillingerova ulice</t>
  </si>
  <si>
    <t>Rozpočet:</t>
  </si>
  <si>
    <t>Misto</t>
  </si>
  <si>
    <t>CERHOVICE, OPRAVA ŠILLINGEROVA ULICE</t>
  </si>
  <si>
    <t>Městys Cerhovice</t>
  </si>
  <si>
    <t>nám.Kapitána Kučery 10</t>
  </si>
  <si>
    <t>Cerhovice</t>
  </si>
  <si>
    <t>26761</t>
  </si>
  <si>
    <t>00233196</t>
  </si>
  <si>
    <t>CZ00233196</t>
  </si>
  <si>
    <t>Rozpočet</t>
  </si>
  <si>
    <t>Celkem za stavbu</t>
  </si>
  <si>
    <t>CZK</t>
  </si>
  <si>
    <t xml:space="preserve">Popis rozpočtu:  - </t>
  </si>
  <si>
    <t>Oprava místní komunikace, výměna asfaltového krytu, doplnění obrub a štěrbinových žlabů.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</si>
  <si>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</si>
  <si>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</si>
  <si>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</si>
  <si>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</si>
  <si>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</si>
  <si>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</si>
  <si>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</si>
  <si>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</si>
  <si>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</si>
  <si>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</si>
  <si>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98</t>
  </si>
  <si>
    <t>Demolice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</si>
  <si>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</si>
  <si>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</si>
  <si>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</si>
  <si>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</si>
  <si>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</si>
  <si>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</si>
  <si>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</si>
  <si>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</si>
  <si>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</si>
  <si>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</si>
  <si>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</si>
  <si>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</si>
  <si>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</si>
  <si>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</si>
  <si>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</si>
  <si>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</si>
  <si>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</si>
  <si>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</si>
  <si>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</si>
  <si>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</si>
  <si>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</si>
  <si>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</si>
  <si>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</si>
  <si>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</si>
  <si>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</si>
  <si>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</si>
  <si>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</si>
  <si>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</si>
  <si>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</si>
  <si>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</si>
  <si>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</si>
  <si>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113202111R00</t>
  </si>
  <si>
    <t>Vytrhání obrub obrubníků silničních</t>
  </si>
  <si>
    <t>m</t>
  </si>
  <si>
    <t>POL1_0</t>
  </si>
  <si>
    <t>Vytrhání obrub silničních a chodníkových, s vybouráním lože, s přemístěním hmot na skládku na vzdálenost do 3 m nebo naložením na dopravní prostředek</t>
  </si>
  <si>
    <t>POP</t>
  </si>
  <si>
    <t>113231426R00</t>
  </si>
  <si>
    <t>Bourání odvodňovacího žlabu, zatíž. D400, š.260 mm</t>
  </si>
  <si>
    <t>122102202R00</t>
  </si>
  <si>
    <t>Odkopávky pro silnice v hor. 2 do 1000 m3</t>
  </si>
  <si>
    <t>m3</t>
  </si>
  <si>
    <t>Odkopávky a prokopávky nezapažené pro silnice s naložením výkopku na dopravní prostředek.</t>
  </si>
  <si>
    <t>767*0,2</t>
  </si>
  <si>
    <t>VV</t>
  </si>
  <si>
    <t>162601102R00</t>
  </si>
  <si>
    <t>Vodorovné přemístění výkopku z hor.1-4 do 5000 m</t>
  </si>
  <si>
    <t>Vodorovné přemístění výkopku po suchu, bez ohledu na druh dopravního prostředku, bez naložení výkopku, avšak se složením bez rozhrnutí.</t>
  </si>
  <si>
    <t>199000002R00</t>
  </si>
  <si>
    <t>Poplatek za skládku horniny 1- 4</t>
  </si>
  <si>
    <t>132201110R00</t>
  </si>
  <si>
    <t>Hloubení rýh š.do 60 cm v hor.3 do 50 m3, STROJNĚ</t>
  </si>
  <si>
    <t>Hloubení rýh zapažených i nezapažených s urovnáním dna do předepsaného profilu a spádu, s přehozením výkopku na přilehlém terénu na vzdálenost do 3 m od podélné osy rýhy nebo s naložením výkopku na dopravní prostředek.</t>
  </si>
  <si>
    <t>pro nové obruby:(355+72-207)*0,35*0,25</t>
  </si>
  <si>
    <t>pro štěrbinové žlaby:17*0,42*0,36</t>
  </si>
  <si>
    <t>pro vpustě:3*0,74*0,6*1</t>
  </si>
  <si>
    <t>pro KG potrubí:6*0,6*0,7</t>
  </si>
  <si>
    <t>133201101R00</t>
  </si>
  <si>
    <t>Hloubení šachet v hor.3 do 100 m3</t>
  </si>
  <si>
    <t>pro uliční vpusť:1,5*1,5*3</t>
  </si>
  <si>
    <t>175101101RT2</t>
  </si>
  <si>
    <t>Obsyp potrubí bez prohození sypaniny, s dodáním štěrkopísku frakce 0 - 22 mm</t>
  </si>
  <si>
    <t>9*0,45*0,6</t>
  </si>
  <si>
    <t>174101102R00</t>
  </si>
  <si>
    <t>Zásyp ruční se zhutněním, dovoz sypaniny ze vzdálenosti 50 m</t>
  </si>
  <si>
    <t>Zásyp sypaninou s vodorovnou přepravou k místu zásypu, uložením ve vrstvách a zhutněním.</t>
  </si>
  <si>
    <t>2,52+6,75-2,43-0,81</t>
  </si>
  <si>
    <t>564861111R00</t>
  </si>
  <si>
    <t>Podklad ze štěrkodrti po zhutnění tloušťky 20 cm</t>
  </si>
  <si>
    <t>m2</t>
  </si>
  <si>
    <t>pro část MK 16c:767</t>
  </si>
  <si>
    <t>566111113R00</t>
  </si>
  <si>
    <t>Recyklace asf. za studena, tl. 0,15 m, do 5000 m2</t>
  </si>
  <si>
    <t>MK 15c:2583</t>
  </si>
  <si>
    <t>MK 16c:1063</t>
  </si>
  <si>
    <t>566111221R00</t>
  </si>
  <si>
    <t>Příplatek za rozprostření sypkého pojiva na plochu</t>
  </si>
  <si>
    <t>561202900R00</t>
  </si>
  <si>
    <t>Příplatek za dodávku cementu 20 kg/m2</t>
  </si>
  <si>
    <t>566301111R00</t>
  </si>
  <si>
    <t>Úprava krytu kamenivem drceným do 0,06 m3/m2, přidání kameniva do podkladní vrstvy</t>
  </si>
  <si>
    <t>599142111R00</t>
  </si>
  <si>
    <t>Úprava zálivky dil.spár hloubky do 4 cm š. do 4 cm</t>
  </si>
  <si>
    <t>V položce jsou zakalkulovány i náklady na odstranění zvětralé asfaltové zálivky, na vyčištění spár, zalití spár asfaltovou zálivkou, nátěr asfaltovým lakem a posyp drtí</t>
  </si>
  <si>
    <t>573211111R00</t>
  </si>
  <si>
    <t>Postřik živičný spojovací z asfaltu 0,5-0,7 kg/m2</t>
  </si>
  <si>
    <t>577152213RT2</t>
  </si>
  <si>
    <t>Beton asfaltový ACO 16 obrusný, š.nad 3 m, tl.6 cm, plochy 201-1000 m2</t>
  </si>
  <si>
    <t>597121211R00</t>
  </si>
  <si>
    <t>Montáž odvod.mikroštěrbinových trub -trouba dl.1 m</t>
  </si>
  <si>
    <t>kus</t>
  </si>
  <si>
    <t>597121251R00</t>
  </si>
  <si>
    <t>Montáž odvodňov. mikroštěrbinových trub - vpusť</t>
  </si>
  <si>
    <t>597121261R00</t>
  </si>
  <si>
    <t>Montáž odvod.mikroštěrbinových trub - čisticí kus</t>
  </si>
  <si>
    <t>597121291R00</t>
  </si>
  <si>
    <t>Montáž odvodňov.mikroštěrbinových trub - záslepka</t>
  </si>
  <si>
    <t>59229000R</t>
  </si>
  <si>
    <t>Trouba mikroštěrbinová M-T 220/260/1000</t>
  </si>
  <si>
    <t>POL3_0</t>
  </si>
  <si>
    <t>59229001R</t>
  </si>
  <si>
    <t>Trouba mikroštěrbinová M-G 220/260/1000</t>
  </si>
  <si>
    <t>59229003R</t>
  </si>
  <si>
    <t>Komplet vpusťový základní (pero, drážka) M-VO</t>
  </si>
  <si>
    <t>59229004R</t>
  </si>
  <si>
    <t>Komplet vpusťový úžlabí (drážka, drážka) M-VU</t>
  </si>
  <si>
    <t>59229005R</t>
  </si>
  <si>
    <t>Kus čisticí základní (pero, drážka) M-CO</t>
  </si>
  <si>
    <t>59229006R</t>
  </si>
  <si>
    <t>Kus čisticí vrcholový (pero, pero) M-CS</t>
  </si>
  <si>
    <t>59229007R</t>
  </si>
  <si>
    <t>Záslepka pero M-ZU 220/260/120</t>
  </si>
  <si>
    <t>59229008R</t>
  </si>
  <si>
    <t>Záslepka drážka M-ZZ 220/260/120</t>
  </si>
  <si>
    <t>894411020RAG</t>
  </si>
  <si>
    <t>Vpusť uliční z dílců DN 450,s kal.košem,s výtokem, DN 150, mříž litina 500x500 EUROPA 40 t, hl.1,59 m</t>
  </si>
  <si>
    <t>POL2_0</t>
  </si>
  <si>
    <t>871313121RT2</t>
  </si>
  <si>
    <t xml:space="preserve">Montáž trub z plastu, gumový kroužek, DN 125 - 150, včetně dodávky trub PVC hrdlových </t>
  </si>
  <si>
    <t>v otevřeném výkopu ve sklonu do 20 %</t>
  </si>
  <si>
    <t>od žlabů:6</t>
  </si>
  <si>
    <t>od vpusti:3</t>
  </si>
  <si>
    <t>451572111R00</t>
  </si>
  <si>
    <t>Lože pod potrubí z kameniva těženého 0 - 4 mm</t>
  </si>
  <si>
    <t>9*0,15*0,6</t>
  </si>
  <si>
    <t>899431111R00</t>
  </si>
  <si>
    <t>Výšková úprava krytu šoupěte do 20 cm,  zvýšení nebo snížení</t>
  </si>
  <si>
    <t>1. V položkách jsou zakalkulovány i náklady na:</t>
  </si>
  <si>
    <t>a) odbourání dosavadního krytu, podkladu, nadezdívky nebo prstence s odklizením vybouraných hmot do 3 m,</t>
  </si>
  <si>
    <t>b) zarovnání plochy nadezdívky cementovou maltou,</t>
  </si>
  <si>
    <t>c) podbetonování nebo podezdění rámu,</t>
  </si>
  <si>
    <t>d) odstranění a znovuosazení rámu, poklopu, mříže, krycího hrnce nebo hydrantu,</t>
  </si>
  <si>
    <t>e) úpravu a doplnění krytu popř. podkladu vozovky v místě provedené výškové úpravy.</t>
  </si>
  <si>
    <t>2. V položkách nejsou zakalkulovány náklady na příp. nutné dodání nové mříže, rámu, poklopu nebo krycího hrnce. Jejich dodání se oceňuje ve specifikaci, ztratné se nedoporučuje.</t>
  </si>
  <si>
    <t>vodovodní šoupě:33</t>
  </si>
  <si>
    <t>plynovodní šoupě:9</t>
  </si>
  <si>
    <t>hydrant:4</t>
  </si>
  <si>
    <t>899231111R00</t>
  </si>
  <si>
    <t>Výšková úprava uliční vpusti nebo poklopu šachty, snížení či zvýšení do 20 cm</t>
  </si>
  <si>
    <t>uliční vpusť:17</t>
  </si>
  <si>
    <t>kanalizační vpusť splašková:20</t>
  </si>
  <si>
    <t>kanalizační vpusť dešťová:9</t>
  </si>
  <si>
    <t>42291353R</t>
  </si>
  <si>
    <t>Poklop litinový ČSN 504 - šoupátkový, výměna za poškozené - odhad množství</t>
  </si>
  <si>
    <t>42291357R</t>
  </si>
  <si>
    <t>Poklop litinový 534 - šoupátkový, plyn, výměna za poškozený - odhad množství</t>
  </si>
  <si>
    <t>42291452R</t>
  </si>
  <si>
    <t>Poklop litinový 522 - hydrantový DN 80, výměna za poškozený - odhad množství</t>
  </si>
  <si>
    <t>55243347R</t>
  </si>
  <si>
    <t>Poklop litinový KD 03 D 610 mm pro zatížení 40 t, poklop litinový KASI (OZ)</t>
  </si>
  <si>
    <t>919735113R00</t>
  </si>
  <si>
    <t>Řezání stávajícího živičného krytu tl. 10 - 15 cm</t>
  </si>
  <si>
    <t>na koncích opravovaných úseků:37,4</t>
  </si>
  <si>
    <t>pro nové obruby:355-207</t>
  </si>
  <si>
    <t>917862111R00</t>
  </si>
  <si>
    <t>Osazení stojat. obrub.bet. s opěrou,lože z C 30/37</t>
  </si>
  <si>
    <t>Položka obsahuje osazení do lože z betonu prostého, úpravu obrub řezáním, včetně na dodání hmot pro lože 10 cm i náklady na zřízení bočních opěr. Bez dodávky obrubníků. Množství betonu 0,055 m3/m.</t>
  </si>
  <si>
    <t>stojaté obruby:80,4+105,3</t>
  </si>
  <si>
    <t>nájezdové snížené obruby:46,1+48,1</t>
  </si>
  <si>
    <t>zapuštěné stojaté:8,8+3,8</t>
  </si>
  <si>
    <t>přechodové obruby:25+7</t>
  </si>
  <si>
    <t>obloukové obruby:15,6+3+8+4</t>
  </si>
  <si>
    <t>917762111R00</t>
  </si>
  <si>
    <t>Osazení ležat. obrub. bet. s opěrou,lože z C 30/37</t>
  </si>
  <si>
    <t>ležaté obruby:72</t>
  </si>
  <si>
    <t>59217488R</t>
  </si>
  <si>
    <t>Obrubník silniční ABO 2-15 1000/150/250, přírodní</t>
  </si>
  <si>
    <t>stojaté:80+105</t>
  </si>
  <si>
    <t>ležaté:72</t>
  </si>
  <si>
    <t>zapuštěné:4</t>
  </si>
  <si>
    <t>do oblouku R3,0:8</t>
  </si>
  <si>
    <t>59217489R</t>
  </si>
  <si>
    <t>Obrubník silniční ABO 2-15 PUL 500/150/250, přírodní</t>
  </si>
  <si>
    <t>59217491R</t>
  </si>
  <si>
    <t>Obrubník silniční přechodový ABO 2-15, pravý i levý</t>
  </si>
  <si>
    <t>25+7</t>
  </si>
  <si>
    <t>59217490R</t>
  </si>
  <si>
    <t>Obrubník silniční nájezdový ABO 2-15 N</t>
  </si>
  <si>
    <t>47+49</t>
  </si>
  <si>
    <t>59217493R</t>
  </si>
  <si>
    <t>Obrubník silniční oblouk vnější ABO 2-15 VO R 0,5</t>
  </si>
  <si>
    <t>59217497R</t>
  </si>
  <si>
    <t>Obrubník silniční oblouk. vnější ABO 2-15 VO R 2</t>
  </si>
  <si>
    <t>979100012RA0</t>
  </si>
  <si>
    <t>Odvoz suti a vyb.hmot do 10 km, vnitrost. 25 m</t>
  </si>
  <si>
    <t>t</t>
  </si>
  <si>
    <t>979990107R00</t>
  </si>
  <si>
    <t>Poplatek za skládku suti - směs betonu,cihel,dřeva</t>
  </si>
  <si>
    <t>998225111R00</t>
  </si>
  <si>
    <t>Přesun hmot, pozemní komunikace, kryt živičný</t>
  </si>
  <si>
    <t>112,9+1192,64+4,131</t>
  </si>
  <si>
    <t>998276101R00</t>
  </si>
  <si>
    <t>Přesun hmot, trubní vedení plastová, otevř. výkop</t>
  </si>
  <si>
    <t>005 11-1021.R</t>
  </si>
  <si>
    <t>Vytyčení inženýrských sítí</t>
  </si>
  <si>
    <t>Soubor</t>
  </si>
  <si>
    <t>POL99_0</t>
  </si>
  <si>
    <t>005 21-1030.R</t>
  </si>
  <si>
    <t xml:space="preserve">Dočasná dopravní opatření </t>
  </si>
  <si>
    <t>005 11-1020.R</t>
  </si>
  <si>
    <t>Vytyčení stavby</t>
  </si>
  <si>
    <t>005 12-1025.R</t>
  </si>
  <si>
    <t>Provoz zařízení staveniště pro JKSO 822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</si>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</sst>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7" fillId="0" borderId="33" xfId="0" applyNumberFormat="1" applyFont="1" applyBorder="1" applyAlignment="1">
      <alignment vertical="top" shrinkToFit="1"/>
    </xf>
    <xf numFmtId="172" fontId="18" fillId="0" borderId="0" xfId="0" applyNumberFormat="1" applyFont="1" applyBorder="1" applyAlignment="1">
      <alignment vertical="top" wrapText="1" shrinkToFit="1"/>
    </xf>
    <xf numFmtId="172" fontId="19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72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5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9"/>
  <sheetViews>
    <sheetView showGridLines="0" topLeftCell="B18" zoomScaleNormal="100" zoomScaleSheetLayoutView="75" workbookViewId="0">
      <selection activeCell="I11" sqref="I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SUMIF(F49:F55,A16,I49:I55)+SUMIF(F49:F55,"PSU",I49:I55)</f>
        <v>0</v>
      </c>
      <c r="J16" s="93"/>
    </row>
    <row r="17" spans="1:10" ht="23.25" customHeight="1" x14ac:dyDescent="0.2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SUMIF(F49:F55,A17,I49:I55)</f>
        <v>0</v>
      </c>
      <c r="J17" s="93"/>
    </row>
    <row r="18" spans="1:10" ht="23.25" customHeight="1" x14ac:dyDescent="0.2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SUMIF(F49:F55,A18,I49:I55)</f>
        <v>0</v>
      </c>
      <c r="J18" s="93"/>
    </row>
    <row r="19" spans="1:10" ht="23.25" customHeight="1" x14ac:dyDescent="0.2">
      <c r="A19" s="195" t="s">
        <v>72</v>
      </c>
      <c r="B19" s="196" t="s">
        <v>26</v>
      </c>
      <c r="C19" s="58"/>
      <c r="D19" s="59"/>
      <c r="E19" s="83"/>
      <c r="F19" s="84"/>
      <c r="G19" s="83"/>
      <c r="H19" s="84"/>
      <c r="I19" s="83">
        <f>SUMIF(F49:F55,A19,I49:I55)</f>
        <v>0</v>
      </c>
      <c r="J19" s="93"/>
    </row>
    <row r="20" spans="1:10" ht="23.25" customHeight="1" x14ac:dyDescent="0.2">
      <c r="A20" s="195" t="s">
        <v>73</v>
      </c>
      <c r="B20" s="196" t="s">
        <v>27</v>
      </c>
      <c r="C20" s="58"/>
      <c r="D20" s="59"/>
      <c r="E20" s="83"/>
      <c r="F20" s="84"/>
      <c r="G20" s="83"/>
      <c r="H20" s="84"/>
      <c r="I20" s="83">
        <f>SUMIF(F49:F55,A20,I49:I55)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43489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52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52" ht="25.5" hidden="1" customHeight="1" x14ac:dyDescent="0.2">
      <c r="A39" s="131">
        <v>0</v>
      </c>
      <c r="B39" s="137" t="s">
        <v>53</v>
      </c>
      <c r="C39" s="138" t="s">
        <v>46</v>
      </c>
      <c r="D39" s="139"/>
      <c r="E39" s="139"/>
      <c r="F39" s="147">
        <f>'Rozpočet Pol'!AC122</f>
        <v>0</v>
      </c>
      <c r="G39" s="148">
        <f>'Rozpočet Pol'!AD122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">
      <c r="A40" s="131"/>
      <c r="B40" s="141" t="s">
        <v>54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spans="1:52" x14ac:dyDescent="0.2">
      <c r="B42" t="s">
        <v>56</v>
      </c>
    </row>
    <row r="43" spans="1:52" x14ac:dyDescent="0.2">
      <c r="B43" s="162" t="s">
        <v>57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Oprava místní komunikace, výměna asfaltového krytu, doplnění obrub a štěrbinových žlabů.</v>
      </c>
    </row>
    <row r="46" spans="1:52" ht="15.75" x14ac:dyDescent="0.25">
      <c r="B46" s="163" t="s">
        <v>58</v>
      </c>
    </row>
    <row r="48" spans="1:52" ht="25.5" customHeight="1" x14ac:dyDescent="0.2">
      <c r="A48" s="164"/>
      <c r="B48" s="170" t="s">
        <v>16</v>
      </c>
      <c r="C48" s="170" t="s">
        <v>5</v>
      </c>
      <c r="D48" s="171"/>
      <c r="E48" s="171"/>
      <c r="F48" s="174" t="s">
        <v>59</v>
      </c>
      <c r="G48" s="174"/>
      <c r="H48" s="174"/>
      <c r="I48" s="175" t="s">
        <v>28</v>
      </c>
      <c r="J48" s="175"/>
    </row>
    <row r="49" spans="1:10" ht="25.5" customHeight="1" x14ac:dyDescent="0.2">
      <c r="A49" s="165"/>
      <c r="B49" s="176" t="s">
        <v>60</v>
      </c>
      <c r="C49" s="177" t="s">
        <v>61</v>
      </c>
      <c r="D49" s="178"/>
      <c r="E49" s="178"/>
      <c r="F49" s="182" t="s">
        <v>23</v>
      </c>
      <c r="G49" s="183"/>
      <c r="H49" s="183"/>
      <c r="I49" s="184">
        <f>'Rozpočet Pol'!G8</f>
        <v>0</v>
      </c>
      <c r="J49" s="184"/>
    </row>
    <row r="50" spans="1:10" ht="25.5" customHeight="1" x14ac:dyDescent="0.2">
      <c r="A50" s="165"/>
      <c r="B50" s="168" t="s">
        <v>62</v>
      </c>
      <c r="C50" s="167" t="s">
        <v>63</v>
      </c>
      <c r="D50" s="169"/>
      <c r="E50" s="169"/>
      <c r="F50" s="185" t="s">
        <v>23</v>
      </c>
      <c r="G50" s="186"/>
      <c r="H50" s="186"/>
      <c r="I50" s="187">
        <f>'Rozpočet Pol'!G31</f>
        <v>0</v>
      </c>
      <c r="J50" s="187"/>
    </row>
    <row r="51" spans="1:10" ht="25.5" customHeight="1" x14ac:dyDescent="0.2">
      <c r="A51" s="165"/>
      <c r="B51" s="168" t="s">
        <v>64</v>
      </c>
      <c r="C51" s="167" t="s">
        <v>65</v>
      </c>
      <c r="D51" s="169"/>
      <c r="E51" s="169"/>
      <c r="F51" s="185" t="s">
        <v>23</v>
      </c>
      <c r="G51" s="186"/>
      <c r="H51" s="186"/>
      <c r="I51" s="187">
        <f>'Rozpočet Pol'!G56</f>
        <v>0</v>
      </c>
      <c r="J51" s="187"/>
    </row>
    <row r="52" spans="1:10" ht="25.5" customHeight="1" x14ac:dyDescent="0.2">
      <c r="A52" s="165"/>
      <c r="B52" s="168" t="s">
        <v>66</v>
      </c>
      <c r="C52" s="167" t="s">
        <v>67</v>
      </c>
      <c r="D52" s="169"/>
      <c r="E52" s="169"/>
      <c r="F52" s="185" t="s">
        <v>23</v>
      </c>
      <c r="G52" s="186"/>
      <c r="H52" s="186"/>
      <c r="I52" s="187">
        <f>'Rozpočet Pol'!G83</f>
        <v>0</v>
      </c>
      <c r="J52" s="187"/>
    </row>
    <row r="53" spans="1:10" ht="25.5" customHeight="1" x14ac:dyDescent="0.2">
      <c r="A53" s="165"/>
      <c r="B53" s="168" t="s">
        <v>68</v>
      </c>
      <c r="C53" s="167" t="s">
        <v>69</v>
      </c>
      <c r="D53" s="169"/>
      <c r="E53" s="169"/>
      <c r="F53" s="185" t="s">
        <v>23</v>
      </c>
      <c r="G53" s="186"/>
      <c r="H53" s="186"/>
      <c r="I53" s="187">
        <f>'Rozpočet Pol'!G109</f>
        <v>0</v>
      </c>
      <c r="J53" s="187"/>
    </row>
    <row r="54" spans="1:10" ht="25.5" customHeight="1" x14ac:dyDescent="0.2">
      <c r="A54" s="165"/>
      <c r="B54" s="168" t="s">
        <v>70</v>
      </c>
      <c r="C54" s="167" t="s">
        <v>71</v>
      </c>
      <c r="D54" s="169"/>
      <c r="E54" s="169"/>
      <c r="F54" s="185" t="s">
        <v>23</v>
      </c>
      <c r="G54" s="186"/>
      <c r="H54" s="186"/>
      <c r="I54" s="187">
        <f>'Rozpočet Pol'!G112</f>
        <v>0</v>
      </c>
      <c r="J54" s="187"/>
    </row>
    <row r="55" spans="1:10" ht="25.5" customHeight="1" x14ac:dyDescent="0.2">
      <c r="A55" s="165"/>
      <c r="B55" s="179" t="s">
        <v>72</v>
      </c>
      <c r="C55" s="180" t="s">
        <v>26</v>
      </c>
      <c r="D55" s="181"/>
      <c r="E55" s="181"/>
      <c r="F55" s="188" t="s">
        <v>72</v>
      </c>
      <c r="G55" s="189"/>
      <c r="H55" s="189"/>
      <c r="I55" s="190">
        <f>'Rozpočet Pol'!G116</f>
        <v>0</v>
      </c>
      <c r="J55" s="190"/>
    </row>
    <row r="56" spans="1:10" ht="25.5" customHeight="1" x14ac:dyDescent="0.2">
      <c r="A56" s="166"/>
      <c r="B56" s="172" t="s">
        <v>1</v>
      </c>
      <c r="C56" s="172"/>
      <c r="D56" s="173"/>
      <c r="E56" s="173"/>
      <c r="F56" s="191"/>
      <c r="G56" s="192"/>
      <c r="H56" s="192"/>
      <c r="I56" s="193">
        <f>SUM(I49:I55)</f>
        <v>0</v>
      </c>
      <c r="J56" s="193"/>
    </row>
    <row r="57" spans="1:10" x14ac:dyDescent="0.2">
      <c r="F57" s="194"/>
      <c r="G57" s="130"/>
      <c r="H57" s="194"/>
      <c r="I57" s="130"/>
      <c r="J57" s="130"/>
    </row>
    <row r="58" spans="1:10" x14ac:dyDescent="0.2">
      <c r="F58" s="194"/>
      <c r="G58" s="130"/>
      <c r="H58" s="194"/>
      <c r="I58" s="130"/>
      <c r="J58" s="130"/>
    </row>
    <row r="59" spans="1:10" x14ac:dyDescent="0.2">
      <c r="F59" s="194"/>
      <c r="G59" s="130"/>
      <c r="H59" s="194"/>
      <c r="I59" s="130"/>
      <c r="J59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I56:J56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2"/>
  <sheetViews>
    <sheetView topLeftCell="A87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7" t="s">
        <v>6</v>
      </c>
      <c r="B1" s="197"/>
      <c r="C1" s="197"/>
      <c r="D1" s="197"/>
      <c r="E1" s="197"/>
      <c r="F1" s="197"/>
      <c r="G1" s="197"/>
      <c r="AE1" t="s">
        <v>75</v>
      </c>
    </row>
    <row r="2" spans="1:60" ht="24.95" customHeight="1" x14ac:dyDescent="0.2">
      <c r="A2" s="204" t="s">
        <v>74</v>
      </c>
      <c r="B2" s="198"/>
      <c r="C2" s="199" t="s">
        <v>46</v>
      </c>
      <c r="D2" s="200"/>
      <c r="E2" s="200"/>
      <c r="F2" s="200"/>
      <c r="G2" s="206"/>
      <c r="AE2" t="s">
        <v>76</v>
      </c>
    </row>
    <row r="3" spans="1:60" ht="24.95" customHeight="1" x14ac:dyDescent="0.2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77</v>
      </c>
    </row>
    <row r="4" spans="1:60" ht="24.95" hidden="1" customHeight="1" x14ac:dyDescent="0.2">
      <c r="A4" s="205" t="s">
        <v>8</v>
      </c>
      <c r="B4" s="203"/>
      <c r="C4" s="201"/>
      <c r="D4" s="202"/>
      <c r="E4" s="202"/>
      <c r="F4" s="202"/>
      <c r="G4" s="207"/>
      <c r="AE4" t="s">
        <v>78</v>
      </c>
    </row>
    <row r="5" spans="1:60" hidden="1" x14ac:dyDescent="0.2">
      <c r="A5" s="208" t="s">
        <v>79</v>
      </c>
      <c r="B5" s="209"/>
      <c r="C5" s="210"/>
      <c r="D5" s="211"/>
      <c r="E5" s="211"/>
      <c r="F5" s="211"/>
      <c r="G5" s="212"/>
      <c r="AE5" t="s">
        <v>80</v>
      </c>
    </row>
    <row r="7" spans="1:60" ht="38.25" x14ac:dyDescent="0.2">
      <c r="A7" s="218" t="s">
        <v>81</v>
      </c>
      <c r="B7" s="219" t="s">
        <v>82</v>
      </c>
      <c r="C7" s="219" t="s">
        <v>83</v>
      </c>
      <c r="D7" s="218" t="s">
        <v>84</v>
      </c>
      <c r="E7" s="218" t="s">
        <v>85</v>
      </c>
      <c r="F7" s="213" t="s">
        <v>86</v>
      </c>
      <c r="G7" s="239" t="s">
        <v>28</v>
      </c>
      <c r="H7" s="240" t="s">
        <v>29</v>
      </c>
      <c r="I7" s="240" t="s">
        <v>87</v>
      </c>
      <c r="J7" s="240" t="s">
        <v>30</v>
      </c>
      <c r="K7" s="240" t="s">
        <v>88</v>
      </c>
      <c r="L7" s="240" t="s">
        <v>89</v>
      </c>
      <c r="M7" s="240" t="s">
        <v>90</v>
      </c>
      <c r="N7" s="240" t="s">
        <v>91</v>
      </c>
      <c r="O7" s="240" t="s">
        <v>92</v>
      </c>
      <c r="P7" s="240" t="s">
        <v>93</v>
      </c>
      <c r="Q7" s="240" t="s">
        <v>94</v>
      </c>
      <c r="R7" s="240" t="s">
        <v>95</v>
      </c>
      <c r="S7" s="240" t="s">
        <v>96</v>
      </c>
      <c r="T7" s="240" t="s">
        <v>97</v>
      </c>
      <c r="U7" s="221" t="s">
        <v>98</v>
      </c>
    </row>
    <row r="8" spans="1:60" x14ac:dyDescent="0.2">
      <c r="A8" s="241" t="s">
        <v>99</v>
      </c>
      <c r="B8" s="242" t="s">
        <v>60</v>
      </c>
      <c r="C8" s="243" t="s">
        <v>61</v>
      </c>
      <c r="D8" s="220"/>
      <c r="E8" s="244"/>
      <c r="F8" s="245"/>
      <c r="G8" s="245">
        <f>SUMIF(AE9:AE30,"&lt;&gt;NOR",G9:G30)</f>
        <v>0</v>
      </c>
      <c r="H8" s="245"/>
      <c r="I8" s="245">
        <f>SUM(I9:I30)</f>
        <v>0</v>
      </c>
      <c r="J8" s="245"/>
      <c r="K8" s="245">
        <f>SUM(K9:K30)</f>
        <v>0</v>
      </c>
      <c r="L8" s="245"/>
      <c r="M8" s="245">
        <f>SUM(M9:M30)</f>
        <v>0</v>
      </c>
      <c r="N8" s="220"/>
      <c r="O8" s="220">
        <f>SUM(O9:O30)</f>
        <v>4.1310000000000002</v>
      </c>
      <c r="P8" s="220"/>
      <c r="Q8" s="220">
        <f>SUM(Q9:Q30)</f>
        <v>57.747280000000003</v>
      </c>
      <c r="R8" s="220"/>
      <c r="S8" s="220"/>
      <c r="T8" s="241"/>
      <c r="U8" s="220">
        <f>SUM(U9:U30)</f>
        <v>88.06</v>
      </c>
      <c r="AE8" t="s">
        <v>100</v>
      </c>
    </row>
    <row r="9" spans="1:60" outlineLevel="1" x14ac:dyDescent="0.2">
      <c r="A9" s="215">
        <v>1</v>
      </c>
      <c r="B9" s="222" t="s">
        <v>101</v>
      </c>
      <c r="C9" s="267" t="s">
        <v>102</v>
      </c>
      <c r="D9" s="224" t="s">
        <v>103</v>
      </c>
      <c r="E9" s="230">
        <v>207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24">
        <v>0</v>
      </c>
      <c r="O9" s="224">
        <f>ROUND(E9*N9,5)</f>
        <v>0</v>
      </c>
      <c r="P9" s="224">
        <v>0.27</v>
      </c>
      <c r="Q9" s="224">
        <f>ROUND(E9*P9,5)</f>
        <v>55.89</v>
      </c>
      <c r="R9" s="224"/>
      <c r="S9" s="224"/>
      <c r="T9" s="225">
        <v>0.123</v>
      </c>
      <c r="U9" s="224">
        <f>ROUND(E9*T9,2)</f>
        <v>25.46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104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15"/>
      <c r="B10" s="222"/>
      <c r="C10" s="268" t="s">
        <v>105</v>
      </c>
      <c r="D10" s="226"/>
      <c r="E10" s="231"/>
      <c r="F10" s="236"/>
      <c r="G10" s="237"/>
      <c r="H10" s="235"/>
      <c r="I10" s="235"/>
      <c r="J10" s="235"/>
      <c r="K10" s="235"/>
      <c r="L10" s="235"/>
      <c r="M10" s="235"/>
      <c r="N10" s="224"/>
      <c r="O10" s="224"/>
      <c r="P10" s="224"/>
      <c r="Q10" s="224"/>
      <c r="R10" s="224"/>
      <c r="S10" s="224"/>
      <c r="T10" s="225"/>
      <c r="U10" s="224"/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106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7" t="str">
        <f>C10</f>
        <v>Vytrhání obrub silničních a chodníkových, s vybouráním lože, s přemístěním hmot na skládku na vzdálenost do 3 m nebo naložením na dopravní prostředek</v>
      </c>
      <c r="BB10" s="214"/>
      <c r="BC10" s="214"/>
      <c r="BD10" s="214"/>
      <c r="BE10" s="214"/>
      <c r="BF10" s="214"/>
      <c r="BG10" s="214"/>
      <c r="BH10" s="214"/>
    </row>
    <row r="11" spans="1:60" ht="22.5" outlineLevel="1" x14ac:dyDescent="0.2">
      <c r="A11" s="215">
        <v>2</v>
      </c>
      <c r="B11" s="222" t="s">
        <v>107</v>
      </c>
      <c r="C11" s="267" t="s">
        <v>108</v>
      </c>
      <c r="D11" s="224" t="s">
        <v>103</v>
      </c>
      <c r="E11" s="230">
        <v>4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24">
        <v>0</v>
      </c>
      <c r="O11" s="224">
        <f>ROUND(E11*N11,5)</f>
        <v>0</v>
      </c>
      <c r="P11" s="224">
        <v>0.46432000000000001</v>
      </c>
      <c r="Q11" s="224">
        <f>ROUND(E11*P11,5)</f>
        <v>1.85728</v>
      </c>
      <c r="R11" s="224"/>
      <c r="S11" s="224"/>
      <c r="T11" s="225">
        <v>0.26500000000000001</v>
      </c>
      <c r="U11" s="224">
        <f>ROUND(E11*T11,2)</f>
        <v>1.06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104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15">
        <v>3</v>
      </c>
      <c r="B12" s="222" t="s">
        <v>109</v>
      </c>
      <c r="C12" s="267" t="s">
        <v>110</v>
      </c>
      <c r="D12" s="224" t="s">
        <v>111</v>
      </c>
      <c r="E12" s="230">
        <v>153.4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24">
        <v>0</v>
      </c>
      <c r="O12" s="224">
        <f>ROUND(E12*N12,5)</f>
        <v>0</v>
      </c>
      <c r="P12" s="224">
        <v>0</v>
      </c>
      <c r="Q12" s="224">
        <f>ROUND(E12*P12,5)</f>
        <v>0</v>
      </c>
      <c r="R12" s="224"/>
      <c r="S12" s="224"/>
      <c r="T12" s="225">
        <v>0.121</v>
      </c>
      <c r="U12" s="224">
        <f>ROUND(E12*T12,2)</f>
        <v>18.559999999999999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104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15"/>
      <c r="B13" s="222"/>
      <c r="C13" s="268" t="s">
        <v>112</v>
      </c>
      <c r="D13" s="226"/>
      <c r="E13" s="231"/>
      <c r="F13" s="236"/>
      <c r="G13" s="237"/>
      <c r="H13" s="235"/>
      <c r="I13" s="235"/>
      <c r="J13" s="235"/>
      <c r="K13" s="235"/>
      <c r="L13" s="235"/>
      <c r="M13" s="235"/>
      <c r="N13" s="224"/>
      <c r="O13" s="224"/>
      <c r="P13" s="224"/>
      <c r="Q13" s="224"/>
      <c r="R13" s="224"/>
      <c r="S13" s="224"/>
      <c r="T13" s="225"/>
      <c r="U13" s="224"/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106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7" t="str">
        <f>C13</f>
        <v>Odkopávky a prokopávky nezapažené pro silnice s naložením výkopku na dopravní prostředek.</v>
      </c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15"/>
      <c r="B14" s="222"/>
      <c r="C14" s="269" t="s">
        <v>113</v>
      </c>
      <c r="D14" s="227"/>
      <c r="E14" s="232">
        <v>153.4</v>
      </c>
      <c r="F14" s="235"/>
      <c r="G14" s="235"/>
      <c r="H14" s="235"/>
      <c r="I14" s="235"/>
      <c r="J14" s="235"/>
      <c r="K14" s="235"/>
      <c r="L14" s="235"/>
      <c r="M14" s="235"/>
      <c r="N14" s="224"/>
      <c r="O14" s="224"/>
      <c r="P14" s="224"/>
      <c r="Q14" s="224"/>
      <c r="R14" s="224"/>
      <c r="S14" s="224"/>
      <c r="T14" s="225"/>
      <c r="U14" s="224"/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114</v>
      </c>
      <c r="AF14" s="214">
        <v>0</v>
      </c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15">
        <v>4</v>
      </c>
      <c r="B15" s="222" t="s">
        <v>115</v>
      </c>
      <c r="C15" s="267" t="s">
        <v>116</v>
      </c>
      <c r="D15" s="224" t="s">
        <v>111</v>
      </c>
      <c r="E15" s="230">
        <v>153.4</v>
      </c>
      <c r="F15" s="234"/>
      <c r="G15" s="235">
        <f>ROUND(E15*F15,2)</f>
        <v>0</v>
      </c>
      <c r="H15" s="234"/>
      <c r="I15" s="235">
        <f>ROUND(E15*H15,2)</f>
        <v>0</v>
      </c>
      <c r="J15" s="234"/>
      <c r="K15" s="235">
        <f>ROUND(E15*J15,2)</f>
        <v>0</v>
      </c>
      <c r="L15" s="235">
        <v>21</v>
      </c>
      <c r="M15" s="235">
        <f>G15*(1+L15/100)</f>
        <v>0</v>
      </c>
      <c r="N15" s="224">
        <v>0</v>
      </c>
      <c r="O15" s="224">
        <f>ROUND(E15*N15,5)</f>
        <v>0</v>
      </c>
      <c r="P15" s="224">
        <v>0</v>
      </c>
      <c r="Q15" s="224">
        <f>ROUND(E15*P15,5)</f>
        <v>0</v>
      </c>
      <c r="R15" s="224"/>
      <c r="S15" s="224"/>
      <c r="T15" s="225">
        <v>1.0999999999999999E-2</v>
      </c>
      <c r="U15" s="224">
        <f>ROUND(E15*T15,2)</f>
        <v>1.69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104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1" x14ac:dyDescent="0.2">
      <c r="A16" s="215"/>
      <c r="B16" s="222"/>
      <c r="C16" s="268" t="s">
        <v>117</v>
      </c>
      <c r="D16" s="226"/>
      <c r="E16" s="231"/>
      <c r="F16" s="236"/>
      <c r="G16" s="237"/>
      <c r="H16" s="235"/>
      <c r="I16" s="235"/>
      <c r="J16" s="235"/>
      <c r="K16" s="235"/>
      <c r="L16" s="235"/>
      <c r="M16" s="235"/>
      <c r="N16" s="224"/>
      <c r="O16" s="224"/>
      <c r="P16" s="224"/>
      <c r="Q16" s="224"/>
      <c r="R16" s="224"/>
      <c r="S16" s="224"/>
      <c r="T16" s="225"/>
      <c r="U16" s="224"/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106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7" t="str">
        <f>C16</f>
        <v>Vodorovné přemístění výkopku po suchu, bez ohledu na druh dopravního prostředku, bez naložení výkopku, avšak se složením bez rozhrnutí.</v>
      </c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15">
        <v>5</v>
      </c>
      <c r="B17" s="222" t="s">
        <v>118</v>
      </c>
      <c r="C17" s="267" t="s">
        <v>119</v>
      </c>
      <c r="D17" s="224" t="s">
        <v>111</v>
      </c>
      <c r="E17" s="230">
        <v>153.4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24">
        <v>0</v>
      </c>
      <c r="O17" s="224">
        <f>ROUND(E17*N17,5)</f>
        <v>0</v>
      </c>
      <c r="P17" s="224">
        <v>0</v>
      </c>
      <c r="Q17" s="224">
        <f>ROUND(E17*P17,5)</f>
        <v>0</v>
      </c>
      <c r="R17" s="224"/>
      <c r="S17" s="224"/>
      <c r="T17" s="225">
        <v>0</v>
      </c>
      <c r="U17" s="224">
        <f>ROUND(E17*T17,2)</f>
        <v>0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104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15">
        <v>6</v>
      </c>
      <c r="B18" s="222" t="s">
        <v>120</v>
      </c>
      <c r="C18" s="267" t="s">
        <v>121</v>
      </c>
      <c r="D18" s="224" t="s">
        <v>111</v>
      </c>
      <c r="E18" s="230">
        <v>25.6724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24">
        <v>0</v>
      </c>
      <c r="O18" s="224">
        <f>ROUND(E18*N18,5)</f>
        <v>0</v>
      </c>
      <c r="P18" s="224">
        <v>0</v>
      </c>
      <c r="Q18" s="224">
        <f>ROUND(E18*P18,5)</f>
        <v>0</v>
      </c>
      <c r="R18" s="224"/>
      <c r="S18" s="224"/>
      <c r="T18" s="225">
        <v>0.36499999999999999</v>
      </c>
      <c r="U18" s="224">
        <f>ROUND(E18*T18,2)</f>
        <v>9.3699999999999992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104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33.75" outlineLevel="1" x14ac:dyDescent="0.2">
      <c r="A19" s="215"/>
      <c r="B19" s="222"/>
      <c r="C19" s="268" t="s">
        <v>122</v>
      </c>
      <c r="D19" s="226"/>
      <c r="E19" s="231"/>
      <c r="F19" s="236"/>
      <c r="G19" s="237"/>
      <c r="H19" s="235"/>
      <c r="I19" s="235"/>
      <c r="J19" s="235"/>
      <c r="K19" s="235"/>
      <c r="L19" s="235"/>
      <c r="M19" s="235"/>
      <c r="N19" s="224"/>
      <c r="O19" s="224"/>
      <c r="P19" s="224"/>
      <c r="Q19" s="224"/>
      <c r="R19" s="224"/>
      <c r="S19" s="224"/>
      <c r="T19" s="225"/>
      <c r="U19" s="224"/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106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7" t="str">
        <f>C19</f>
        <v>Hloubení rýh zapažených i nezapažených s urovnáním dna do předepsaného profilu a spádu, s přehozením výkopku na přilehlém terénu na vzdálenost do 3 m od podélné osy rýhy nebo s naložením výkopku na dopravní prostředek.</v>
      </c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15"/>
      <c r="B20" s="222"/>
      <c r="C20" s="269" t="s">
        <v>123</v>
      </c>
      <c r="D20" s="227"/>
      <c r="E20" s="232">
        <v>19.25</v>
      </c>
      <c r="F20" s="235"/>
      <c r="G20" s="235"/>
      <c r="H20" s="235"/>
      <c r="I20" s="235"/>
      <c r="J20" s="235"/>
      <c r="K20" s="235"/>
      <c r="L20" s="235"/>
      <c r="M20" s="235"/>
      <c r="N20" s="224"/>
      <c r="O20" s="224"/>
      <c r="P20" s="224"/>
      <c r="Q20" s="224"/>
      <c r="R20" s="224"/>
      <c r="S20" s="224"/>
      <c r="T20" s="225"/>
      <c r="U20" s="224"/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114</v>
      </c>
      <c r="AF20" s="214">
        <v>0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15"/>
      <c r="B21" s="222"/>
      <c r="C21" s="269" t="s">
        <v>124</v>
      </c>
      <c r="D21" s="227"/>
      <c r="E21" s="232">
        <v>2.5703999999999998</v>
      </c>
      <c r="F21" s="235"/>
      <c r="G21" s="235"/>
      <c r="H21" s="235"/>
      <c r="I21" s="235"/>
      <c r="J21" s="235"/>
      <c r="K21" s="235"/>
      <c r="L21" s="235"/>
      <c r="M21" s="235"/>
      <c r="N21" s="224"/>
      <c r="O21" s="224"/>
      <c r="P21" s="224"/>
      <c r="Q21" s="224"/>
      <c r="R21" s="224"/>
      <c r="S21" s="224"/>
      <c r="T21" s="225"/>
      <c r="U21" s="224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114</v>
      </c>
      <c r="AF21" s="214">
        <v>0</v>
      </c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15"/>
      <c r="B22" s="222"/>
      <c r="C22" s="269" t="s">
        <v>125</v>
      </c>
      <c r="D22" s="227"/>
      <c r="E22" s="232">
        <v>1.3320000000000001</v>
      </c>
      <c r="F22" s="235"/>
      <c r="G22" s="235"/>
      <c r="H22" s="235"/>
      <c r="I22" s="235"/>
      <c r="J22" s="235"/>
      <c r="K22" s="235"/>
      <c r="L22" s="235"/>
      <c r="M22" s="235"/>
      <c r="N22" s="224"/>
      <c r="O22" s="224"/>
      <c r="P22" s="224"/>
      <c r="Q22" s="224"/>
      <c r="R22" s="224"/>
      <c r="S22" s="224"/>
      <c r="T22" s="225"/>
      <c r="U22" s="224"/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114</v>
      </c>
      <c r="AF22" s="214">
        <v>0</v>
      </c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15"/>
      <c r="B23" s="222"/>
      <c r="C23" s="269" t="s">
        <v>126</v>
      </c>
      <c r="D23" s="227"/>
      <c r="E23" s="232">
        <v>2.52</v>
      </c>
      <c r="F23" s="235"/>
      <c r="G23" s="235"/>
      <c r="H23" s="235"/>
      <c r="I23" s="235"/>
      <c r="J23" s="235"/>
      <c r="K23" s="235"/>
      <c r="L23" s="235"/>
      <c r="M23" s="235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114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15">
        <v>7</v>
      </c>
      <c r="B24" s="222" t="s">
        <v>127</v>
      </c>
      <c r="C24" s="267" t="s">
        <v>128</v>
      </c>
      <c r="D24" s="224" t="s">
        <v>111</v>
      </c>
      <c r="E24" s="230">
        <v>6.75</v>
      </c>
      <c r="F24" s="234"/>
      <c r="G24" s="235">
        <f>ROUND(E24*F24,2)</f>
        <v>0</v>
      </c>
      <c r="H24" s="234"/>
      <c r="I24" s="235">
        <f>ROUND(E24*H24,2)</f>
        <v>0</v>
      </c>
      <c r="J24" s="234"/>
      <c r="K24" s="235">
        <f>ROUND(E24*J24,2)</f>
        <v>0</v>
      </c>
      <c r="L24" s="235">
        <v>21</v>
      </c>
      <c r="M24" s="235">
        <f>G24*(1+L24/100)</f>
        <v>0</v>
      </c>
      <c r="N24" s="224">
        <v>0</v>
      </c>
      <c r="O24" s="224">
        <f>ROUND(E24*N24,5)</f>
        <v>0</v>
      </c>
      <c r="P24" s="224">
        <v>0</v>
      </c>
      <c r="Q24" s="224">
        <f>ROUND(E24*P24,5)</f>
        <v>0</v>
      </c>
      <c r="R24" s="224"/>
      <c r="S24" s="224"/>
      <c r="T24" s="225">
        <v>3.1309999999999998</v>
      </c>
      <c r="U24" s="224">
        <f>ROUND(E24*T24,2)</f>
        <v>21.13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104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15"/>
      <c r="B25" s="222"/>
      <c r="C25" s="269" t="s">
        <v>129</v>
      </c>
      <c r="D25" s="227"/>
      <c r="E25" s="232">
        <v>6.75</v>
      </c>
      <c r="F25" s="235"/>
      <c r="G25" s="235"/>
      <c r="H25" s="235"/>
      <c r="I25" s="235"/>
      <c r="J25" s="235"/>
      <c r="K25" s="235"/>
      <c r="L25" s="235"/>
      <c r="M25" s="235"/>
      <c r="N25" s="224"/>
      <c r="O25" s="224"/>
      <c r="P25" s="224"/>
      <c r="Q25" s="224"/>
      <c r="R25" s="224"/>
      <c r="S25" s="224"/>
      <c r="T25" s="225"/>
      <c r="U25" s="224"/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114</v>
      </c>
      <c r="AF25" s="214">
        <v>0</v>
      </c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22.5" outlineLevel="1" x14ac:dyDescent="0.2">
      <c r="A26" s="215">
        <v>8</v>
      </c>
      <c r="B26" s="222" t="s">
        <v>130</v>
      </c>
      <c r="C26" s="267" t="s">
        <v>131</v>
      </c>
      <c r="D26" s="224" t="s">
        <v>111</v>
      </c>
      <c r="E26" s="230">
        <v>2.4300000000000002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24">
        <v>1.7</v>
      </c>
      <c r="O26" s="224">
        <f>ROUND(E26*N26,5)</f>
        <v>4.1310000000000002</v>
      </c>
      <c r="P26" s="224">
        <v>0</v>
      </c>
      <c r="Q26" s="224">
        <f>ROUND(E26*P26,5)</f>
        <v>0</v>
      </c>
      <c r="R26" s="224"/>
      <c r="S26" s="224"/>
      <c r="T26" s="225">
        <v>1.587</v>
      </c>
      <c r="U26" s="224">
        <f>ROUND(E26*T26,2)</f>
        <v>3.86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104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15"/>
      <c r="B27" s="222"/>
      <c r="C27" s="269" t="s">
        <v>132</v>
      </c>
      <c r="D27" s="227"/>
      <c r="E27" s="232">
        <v>2.4300000000000002</v>
      </c>
      <c r="F27" s="235"/>
      <c r="G27" s="235"/>
      <c r="H27" s="235"/>
      <c r="I27" s="235"/>
      <c r="J27" s="235"/>
      <c r="K27" s="235"/>
      <c r="L27" s="235"/>
      <c r="M27" s="235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114</v>
      </c>
      <c r="AF27" s="214">
        <v>0</v>
      </c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22.5" outlineLevel="1" x14ac:dyDescent="0.2">
      <c r="A28" s="215">
        <v>9</v>
      </c>
      <c r="B28" s="222" t="s">
        <v>133</v>
      </c>
      <c r="C28" s="267" t="s">
        <v>134</v>
      </c>
      <c r="D28" s="224" t="s">
        <v>111</v>
      </c>
      <c r="E28" s="230">
        <v>6.03</v>
      </c>
      <c r="F28" s="234"/>
      <c r="G28" s="235">
        <f>ROUND(E28*F28,2)</f>
        <v>0</v>
      </c>
      <c r="H28" s="234"/>
      <c r="I28" s="235">
        <f>ROUND(E28*H28,2)</f>
        <v>0</v>
      </c>
      <c r="J28" s="234"/>
      <c r="K28" s="235">
        <f>ROUND(E28*J28,2)</f>
        <v>0</v>
      </c>
      <c r="L28" s="235">
        <v>21</v>
      </c>
      <c r="M28" s="235">
        <f>G28*(1+L28/100)</f>
        <v>0</v>
      </c>
      <c r="N28" s="224">
        <v>0</v>
      </c>
      <c r="O28" s="224">
        <f>ROUND(E28*N28,5)</f>
        <v>0</v>
      </c>
      <c r="P28" s="224">
        <v>0</v>
      </c>
      <c r="Q28" s="224">
        <f>ROUND(E28*P28,5)</f>
        <v>0</v>
      </c>
      <c r="R28" s="224"/>
      <c r="S28" s="224"/>
      <c r="T28" s="225">
        <v>1.1499999999999999</v>
      </c>
      <c r="U28" s="224">
        <f>ROUND(E28*T28,2)</f>
        <v>6.93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104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15"/>
      <c r="B29" s="222"/>
      <c r="C29" s="268" t="s">
        <v>135</v>
      </c>
      <c r="D29" s="226"/>
      <c r="E29" s="231"/>
      <c r="F29" s="236"/>
      <c r="G29" s="237"/>
      <c r="H29" s="235"/>
      <c r="I29" s="235"/>
      <c r="J29" s="235"/>
      <c r="K29" s="235"/>
      <c r="L29" s="235"/>
      <c r="M29" s="235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106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7" t="str">
        <f>C29</f>
        <v>Zásyp sypaninou s vodorovnou přepravou k místu zásypu, uložením ve vrstvách a zhutněním.</v>
      </c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15"/>
      <c r="B30" s="222"/>
      <c r="C30" s="269" t="s">
        <v>136</v>
      </c>
      <c r="D30" s="227"/>
      <c r="E30" s="232">
        <v>6.03</v>
      </c>
      <c r="F30" s="235"/>
      <c r="G30" s="235"/>
      <c r="H30" s="235"/>
      <c r="I30" s="235"/>
      <c r="J30" s="235"/>
      <c r="K30" s="235"/>
      <c r="L30" s="235"/>
      <c r="M30" s="235"/>
      <c r="N30" s="224"/>
      <c r="O30" s="224"/>
      <c r="P30" s="224"/>
      <c r="Q30" s="224"/>
      <c r="R30" s="224"/>
      <c r="S30" s="224"/>
      <c r="T30" s="225"/>
      <c r="U30" s="224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114</v>
      </c>
      <c r="AF30" s="214">
        <v>0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x14ac:dyDescent="0.2">
      <c r="A31" s="216" t="s">
        <v>99</v>
      </c>
      <c r="B31" s="223" t="s">
        <v>62</v>
      </c>
      <c r="C31" s="270" t="s">
        <v>63</v>
      </c>
      <c r="D31" s="228"/>
      <c r="E31" s="233"/>
      <c r="F31" s="238"/>
      <c r="G31" s="238">
        <f>SUMIF(AE32:AE55,"&lt;&gt;NOR",G32:G55)</f>
        <v>0</v>
      </c>
      <c r="H31" s="238"/>
      <c r="I31" s="238">
        <f>SUM(I32:I55)</f>
        <v>0</v>
      </c>
      <c r="J31" s="238"/>
      <c r="K31" s="238">
        <f>SUM(K32:K55)</f>
        <v>0</v>
      </c>
      <c r="L31" s="238"/>
      <c r="M31" s="238">
        <f>SUM(M32:M55)</f>
        <v>0</v>
      </c>
      <c r="N31" s="228"/>
      <c r="O31" s="228">
        <f>SUM(O32:O55)</f>
        <v>1192.6369800000002</v>
      </c>
      <c r="P31" s="228"/>
      <c r="Q31" s="228">
        <f>SUM(Q32:Q55)</f>
        <v>0</v>
      </c>
      <c r="R31" s="228"/>
      <c r="S31" s="228"/>
      <c r="T31" s="229"/>
      <c r="U31" s="228">
        <f>SUM(U32:U55)</f>
        <v>292.87</v>
      </c>
      <c r="AE31" t="s">
        <v>100</v>
      </c>
    </row>
    <row r="32" spans="1:60" outlineLevel="1" x14ac:dyDescent="0.2">
      <c r="A32" s="215">
        <v>10</v>
      </c>
      <c r="B32" s="222" t="s">
        <v>137</v>
      </c>
      <c r="C32" s="267" t="s">
        <v>138</v>
      </c>
      <c r="D32" s="224" t="s">
        <v>139</v>
      </c>
      <c r="E32" s="230">
        <v>767</v>
      </c>
      <c r="F32" s="234"/>
      <c r="G32" s="235">
        <f>ROUND(E32*F32,2)</f>
        <v>0</v>
      </c>
      <c r="H32" s="234"/>
      <c r="I32" s="235">
        <f>ROUND(E32*H32,2)</f>
        <v>0</v>
      </c>
      <c r="J32" s="234"/>
      <c r="K32" s="235">
        <f>ROUND(E32*J32,2)</f>
        <v>0</v>
      </c>
      <c r="L32" s="235">
        <v>21</v>
      </c>
      <c r="M32" s="235">
        <f>G32*(1+L32/100)</f>
        <v>0</v>
      </c>
      <c r="N32" s="224">
        <v>0.441</v>
      </c>
      <c r="O32" s="224">
        <f>ROUND(E32*N32,5)</f>
        <v>338.24700000000001</v>
      </c>
      <c r="P32" s="224">
        <v>0</v>
      </c>
      <c r="Q32" s="224">
        <f>ROUND(E32*P32,5)</f>
        <v>0</v>
      </c>
      <c r="R32" s="224"/>
      <c r="S32" s="224"/>
      <c r="T32" s="225">
        <v>2.9000000000000001E-2</v>
      </c>
      <c r="U32" s="224">
        <f>ROUND(E32*T32,2)</f>
        <v>22.24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104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15"/>
      <c r="B33" s="222"/>
      <c r="C33" s="269" t="s">
        <v>140</v>
      </c>
      <c r="D33" s="227"/>
      <c r="E33" s="232">
        <v>767</v>
      </c>
      <c r="F33" s="235"/>
      <c r="G33" s="235"/>
      <c r="H33" s="235"/>
      <c r="I33" s="235"/>
      <c r="J33" s="235"/>
      <c r="K33" s="235"/>
      <c r="L33" s="235"/>
      <c r="M33" s="235"/>
      <c r="N33" s="224"/>
      <c r="O33" s="224"/>
      <c r="P33" s="224"/>
      <c r="Q33" s="224"/>
      <c r="R33" s="224"/>
      <c r="S33" s="224"/>
      <c r="T33" s="225"/>
      <c r="U33" s="224"/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114</v>
      </c>
      <c r="AF33" s="214">
        <v>0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15">
        <v>11</v>
      </c>
      <c r="B34" s="222" t="s">
        <v>141</v>
      </c>
      <c r="C34" s="267" t="s">
        <v>142</v>
      </c>
      <c r="D34" s="224" t="s">
        <v>139</v>
      </c>
      <c r="E34" s="230">
        <v>3646</v>
      </c>
      <c r="F34" s="234"/>
      <c r="G34" s="235">
        <f>ROUND(E34*F34,2)</f>
        <v>0</v>
      </c>
      <c r="H34" s="234"/>
      <c r="I34" s="235">
        <f>ROUND(E34*H34,2)</f>
        <v>0</v>
      </c>
      <c r="J34" s="234"/>
      <c r="K34" s="235">
        <f>ROUND(E34*J34,2)</f>
        <v>0</v>
      </c>
      <c r="L34" s="235">
        <v>21</v>
      </c>
      <c r="M34" s="235">
        <f>G34*(1+L34/100)</f>
        <v>0</v>
      </c>
      <c r="N34" s="224">
        <v>0</v>
      </c>
      <c r="O34" s="224">
        <f>ROUND(E34*N34,5)</f>
        <v>0</v>
      </c>
      <c r="P34" s="224">
        <v>0</v>
      </c>
      <c r="Q34" s="224">
        <f>ROUND(E34*P34,5)</f>
        <v>0</v>
      </c>
      <c r="R34" s="224"/>
      <c r="S34" s="224"/>
      <c r="T34" s="225">
        <v>1.01E-2</v>
      </c>
      <c r="U34" s="224">
        <f>ROUND(E34*T34,2)</f>
        <v>36.82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104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15"/>
      <c r="B35" s="222"/>
      <c r="C35" s="269" t="s">
        <v>143</v>
      </c>
      <c r="D35" s="227"/>
      <c r="E35" s="232">
        <v>2583</v>
      </c>
      <c r="F35" s="235"/>
      <c r="G35" s="235"/>
      <c r="H35" s="235"/>
      <c r="I35" s="235"/>
      <c r="J35" s="235"/>
      <c r="K35" s="235"/>
      <c r="L35" s="235"/>
      <c r="M35" s="235"/>
      <c r="N35" s="224"/>
      <c r="O35" s="224"/>
      <c r="P35" s="224"/>
      <c r="Q35" s="224"/>
      <c r="R35" s="224"/>
      <c r="S35" s="224"/>
      <c r="T35" s="225"/>
      <c r="U35" s="224"/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114</v>
      </c>
      <c r="AF35" s="214">
        <v>0</v>
      </c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15"/>
      <c r="B36" s="222"/>
      <c r="C36" s="269" t="s">
        <v>144</v>
      </c>
      <c r="D36" s="227"/>
      <c r="E36" s="232">
        <v>1063</v>
      </c>
      <c r="F36" s="235"/>
      <c r="G36" s="235"/>
      <c r="H36" s="235"/>
      <c r="I36" s="235"/>
      <c r="J36" s="235"/>
      <c r="K36" s="235"/>
      <c r="L36" s="235"/>
      <c r="M36" s="235"/>
      <c r="N36" s="224"/>
      <c r="O36" s="224"/>
      <c r="P36" s="224"/>
      <c r="Q36" s="224"/>
      <c r="R36" s="224"/>
      <c r="S36" s="224"/>
      <c r="T36" s="225"/>
      <c r="U36" s="224"/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114</v>
      </c>
      <c r="AF36" s="214">
        <v>0</v>
      </c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15">
        <v>12</v>
      </c>
      <c r="B37" s="222" t="s">
        <v>145</v>
      </c>
      <c r="C37" s="267" t="s">
        <v>146</v>
      </c>
      <c r="D37" s="224" t="s">
        <v>139</v>
      </c>
      <c r="E37" s="230">
        <v>3646</v>
      </c>
      <c r="F37" s="234"/>
      <c r="G37" s="235">
        <f>ROUND(E37*F37,2)</f>
        <v>0</v>
      </c>
      <c r="H37" s="234"/>
      <c r="I37" s="235">
        <f>ROUND(E37*H37,2)</f>
        <v>0</v>
      </c>
      <c r="J37" s="234"/>
      <c r="K37" s="235">
        <f>ROUND(E37*J37,2)</f>
        <v>0</v>
      </c>
      <c r="L37" s="235">
        <v>21</v>
      </c>
      <c r="M37" s="235">
        <f>G37*(1+L37/100)</f>
        <v>0</v>
      </c>
      <c r="N37" s="224">
        <v>0</v>
      </c>
      <c r="O37" s="224">
        <f>ROUND(E37*N37,5)</f>
        <v>0</v>
      </c>
      <c r="P37" s="224">
        <v>0</v>
      </c>
      <c r="Q37" s="224">
        <f>ROUND(E37*P37,5)</f>
        <v>0</v>
      </c>
      <c r="R37" s="224"/>
      <c r="S37" s="224"/>
      <c r="T37" s="225">
        <v>3.0000000000000001E-3</v>
      </c>
      <c r="U37" s="224">
        <f>ROUND(E37*T37,2)</f>
        <v>10.94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104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15">
        <v>13</v>
      </c>
      <c r="B38" s="222" t="s">
        <v>147</v>
      </c>
      <c r="C38" s="267" t="s">
        <v>148</v>
      </c>
      <c r="D38" s="224" t="s">
        <v>139</v>
      </c>
      <c r="E38" s="230">
        <v>3646</v>
      </c>
      <c r="F38" s="234"/>
      <c r="G38" s="235">
        <f>ROUND(E38*F38,2)</f>
        <v>0</v>
      </c>
      <c r="H38" s="234"/>
      <c r="I38" s="235">
        <f>ROUND(E38*H38,2)</f>
        <v>0</v>
      </c>
      <c r="J38" s="234"/>
      <c r="K38" s="235">
        <f>ROUND(E38*J38,2)</f>
        <v>0</v>
      </c>
      <c r="L38" s="235">
        <v>21</v>
      </c>
      <c r="M38" s="235">
        <f>G38*(1+L38/100)</f>
        <v>0</v>
      </c>
      <c r="N38" s="224">
        <v>1.0499999999999999E-3</v>
      </c>
      <c r="O38" s="224">
        <f>ROUND(E38*N38,5)</f>
        <v>3.8283</v>
      </c>
      <c r="P38" s="224">
        <v>0</v>
      </c>
      <c r="Q38" s="224">
        <f>ROUND(E38*P38,5)</f>
        <v>0</v>
      </c>
      <c r="R38" s="224"/>
      <c r="S38" s="224"/>
      <c r="T38" s="225">
        <v>0</v>
      </c>
      <c r="U38" s="224">
        <f>ROUND(E38*T38,2)</f>
        <v>0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104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ht="22.5" outlineLevel="1" x14ac:dyDescent="0.2">
      <c r="A39" s="215">
        <v>14</v>
      </c>
      <c r="B39" s="222" t="s">
        <v>149</v>
      </c>
      <c r="C39" s="267" t="s">
        <v>150</v>
      </c>
      <c r="D39" s="224" t="s">
        <v>139</v>
      </c>
      <c r="E39" s="230">
        <v>2879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21</v>
      </c>
      <c r="M39" s="235">
        <f>G39*(1+L39/100)</f>
        <v>0</v>
      </c>
      <c r="N39" s="224">
        <v>9.8479999999999998E-2</v>
      </c>
      <c r="O39" s="224">
        <f>ROUND(E39*N39,5)</f>
        <v>283.52391999999998</v>
      </c>
      <c r="P39" s="224">
        <v>0</v>
      </c>
      <c r="Q39" s="224">
        <f>ROUND(E39*P39,5)</f>
        <v>0</v>
      </c>
      <c r="R39" s="224"/>
      <c r="S39" s="224"/>
      <c r="T39" s="225">
        <v>2.1999999999999999E-2</v>
      </c>
      <c r="U39" s="224">
        <f>ROUND(E39*T39,2)</f>
        <v>63.34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104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15">
        <v>15</v>
      </c>
      <c r="B40" s="222" t="s">
        <v>151</v>
      </c>
      <c r="C40" s="267" t="s">
        <v>152</v>
      </c>
      <c r="D40" s="224" t="s">
        <v>103</v>
      </c>
      <c r="E40" s="230">
        <v>300</v>
      </c>
      <c r="F40" s="234"/>
      <c r="G40" s="235">
        <f>ROUND(E40*F40,2)</f>
        <v>0</v>
      </c>
      <c r="H40" s="234"/>
      <c r="I40" s="235">
        <f>ROUND(E40*H40,2)</f>
        <v>0</v>
      </c>
      <c r="J40" s="234"/>
      <c r="K40" s="235">
        <f>ROUND(E40*J40,2)</f>
        <v>0</v>
      </c>
      <c r="L40" s="235">
        <v>21</v>
      </c>
      <c r="M40" s="235">
        <f>G40*(1+L40/100)</f>
        <v>0</v>
      </c>
      <c r="N40" s="224">
        <v>2.2399999999999998E-3</v>
      </c>
      <c r="O40" s="224">
        <f>ROUND(E40*N40,5)</f>
        <v>0.67200000000000004</v>
      </c>
      <c r="P40" s="224">
        <v>0</v>
      </c>
      <c r="Q40" s="224">
        <f>ROUND(E40*P40,5)</f>
        <v>0</v>
      </c>
      <c r="R40" s="224"/>
      <c r="S40" s="224"/>
      <c r="T40" s="225">
        <v>0.129</v>
      </c>
      <c r="U40" s="224">
        <f>ROUND(E40*T40,2)</f>
        <v>38.700000000000003</v>
      </c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104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22.5" outlineLevel="1" x14ac:dyDescent="0.2">
      <c r="A41" s="215"/>
      <c r="B41" s="222"/>
      <c r="C41" s="268" t="s">
        <v>153</v>
      </c>
      <c r="D41" s="226"/>
      <c r="E41" s="231"/>
      <c r="F41" s="236"/>
      <c r="G41" s="237"/>
      <c r="H41" s="235"/>
      <c r="I41" s="235"/>
      <c r="J41" s="235"/>
      <c r="K41" s="235"/>
      <c r="L41" s="235"/>
      <c r="M41" s="235"/>
      <c r="N41" s="224"/>
      <c r="O41" s="224"/>
      <c r="P41" s="224"/>
      <c r="Q41" s="224"/>
      <c r="R41" s="224"/>
      <c r="S41" s="224"/>
      <c r="T41" s="225"/>
      <c r="U41" s="224"/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106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7" t="str">
        <f>C41</f>
        <v>V položce jsou zakalkulovány i náklady na odstranění zvětralé asfaltové zálivky, na vyčištění spár, zalití spár asfaltovou zálivkou, nátěr asfaltovým lakem a posyp drtí</v>
      </c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15">
        <v>16</v>
      </c>
      <c r="B42" s="222" t="s">
        <v>154</v>
      </c>
      <c r="C42" s="267" t="s">
        <v>155</v>
      </c>
      <c r="D42" s="224" t="s">
        <v>139</v>
      </c>
      <c r="E42" s="230">
        <v>3646</v>
      </c>
      <c r="F42" s="234"/>
      <c r="G42" s="235">
        <f>ROUND(E42*F42,2)</f>
        <v>0</v>
      </c>
      <c r="H42" s="234"/>
      <c r="I42" s="235">
        <f>ROUND(E42*H42,2)</f>
        <v>0</v>
      </c>
      <c r="J42" s="234"/>
      <c r="K42" s="235">
        <f>ROUND(E42*J42,2)</f>
        <v>0</v>
      </c>
      <c r="L42" s="235">
        <v>21</v>
      </c>
      <c r="M42" s="235">
        <f>G42*(1+L42/100)</f>
        <v>0</v>
      </c>
      <c r="N42" s="224">
        <v>6.0999999999999997E-4</v>
      </c>
      <c r="O42" s="224">
        <f>ROUND(E42*N42,5)</f>
        <v>2.2240600000000001</v>
      </c>
      <c r="P42" s="224">
        <v>0</v>
      </c>
      <c r="Q42" s="224">
        <f>ROUND(E42*P42,5)</f>
        <v>0</v>
      </c>
      <c r="R42" s="224"/>
      <c r="S42" s="224"/>
      <c r="T42" s="225">
        <v>2E-3</v>
      </c>
      <c r="U42" s="224">
        <f>ROUND(E42*T42,2)</f>
        <v>7.29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104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2.5" outlineLevel="1" x14ac:dyDescent="0.2">
      <c r="A43" s="215">
        <v>17</v>
      </c>
      <c r="B43" s="222" t="s">
        <v>156</v>
      </c>
      <c r="C43" s="267" t="s">
        <v>157</v>
      </c>
      <c r="D43" s="224" t="s">
        <v>139</v>
      </c>
      <c r="E43" s="230">
        <v>3646</v>
      </c>
      <c r="F43" s="234"/>
      <c r="G43" s="235">
        <f>ROUND(E43*F43,2)</f>
        <v>0</v>
      </c>
      <c r="H43" s="234"/>
      <c r="I43" s="235">
        <f>ROUND(E43*H43,2)</f>
        <v>0</v>
      </c>
      <c r="J43" s="234"/>
      <c r="K43" s="235">
        <f>ROUND(E43*J43,2)</f>
        <v>0</v>
      </c>
      <c r="L43" s="235">
        <v>21</v>
      </c>
      <c r="M43" s="235">
        <f>G43*(1+L43/100)</f>
        <v>0</v>
      </c>
      <c r="N43" s="224">
        <v>0.15318999999999999</v>
      </c>
      <c r="O43" s="224">
        <f>ROUND(E43*N43,5)</f>
        <v>558.53074000000004</v>
      </c>
      <c r="P43" s="224">
        <v>0</v>
      </c>
      <c r="Q43" s="224">
        <f>ROUND(E43*P43,5)</f>
        <v>0</v>
      </c>
      <c r="R43" s="224"/>
      <c r="S43" s="224"/>
      <c r="T43" s="225">
        <v>2.4E-2</v>
      </c>
      <c r="U43" s="224">
        <f>ROUND(E43*T43,2)</f>
        <v>87.5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104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15">
        <v>18</v>
      </c>
      <c r="B44" s="222" t="s">
        <v>158</v>
      </c>
      <c r="C44" s="267" t="s">
        <v>159</v>
      </c>
      <c r="D44" s="224" t="s">
        <v>160</v>
      </c>
      <c r="E44" s="230">
        <v>15</v>
      </c>
      <c r="F44" s="234"/>
      <c r="G44" s="235">
        <f>ROUND(E44*F44,2)</f>
        <v>0</v>
      </c>
      <c r="H44" s="234"/>
      <c r="I44" s="235">
        <f>ROUND(E44*H44,2)</f>
        <v>0</v>
      </c>
      <c r="J44" s="234"/>
      <c r="K44" s="235">
        <f>ROUND(E44*J44,2)</f>
        <v>0</v>
      </c>
      <c r="L44" s="235">
        <v>21</v>
      </c>
      <c r="M44" s="235">
        <f>G44*(1+L44/100)</f>
        <v>0</v>
      </c>
      <c r="N44" s="224">
        <v>0.14363999999999999</v>
      </c>
      <c r="O44" s="224">
        <f>ROUND(E44*N44,5)</f>
        <v>2.1545999999999998</v>
      </c>
      <c r="P44" s="224">
        <v>0</v>
      </c>
      <c r="Q44" s="224">
        <f>ROUND(E44*P44,5)</f>
        <v>0</v>
      </c>
      <c r="R44" s="224"/>
      <c r="S44" s="224"/>
      <c r="T44" s="225">
        <v>0.55600000000000005</v>
      </c>
      <c r="U44" s="224">
        <f>ROUND(E44*T44,2)</f>
        <v>8.34</v>
      </c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104</v>
      </c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15">
        <v>19</v>
      </c>
      <c r="B45" s="222" t="s">
        <v>161</v>
      </c>
      <c r="C45" s="267" t="s">
        <v>162</v>
      </c>
      <c r="D45" s="224" t="s">
        <v>160</v>
      </c>
      <c r="E45" s="230">
        <v>3</v>
      </c>
      <c r="F45" s="234"/>
      <c r="G45" s="235">
        <f>ROUND(E45*F45,2)</f>
        <v>0</v>
      </c>
      <c r="H45" s="234"/>
      <c r="I45" s="235">
        <f>ROUND(E45*H45,2)</f>
        <v>0</v>
      </c>
      <c r="J45" s="234"/>
      <c r="K45" s="235">
        <f>ROUND(E45*J45,2)</f>
        <v>0</v>
      </c>
      <c r="L45" s="235">
        <v>21</v>
      </c>
      <c r="M45" s="235">
        <f>G45*(1+L45/100)</f>
        <v>0</v>
      </c>
      <c r="N45" s="224">
        <v>0.14363999999999999</v>
      </c>
      <c r="O45" s="224">
        <f>ROUND(E45*N45,5)</f>
        <v>0.43092000000000003</v>
      </c>
      <c r="P45" s="224">
        <v>0</v>
      </c>
      <c r="Q45" s="224">
        <f>ROUND(E45*P45,5)</f>
        <v>0</v>
      </c>
      <c r="R45" s="224"/>
      <c r="S45" s="224"/>
      <c r="T45" s="225">
        <v>5.0359999999999996</v>
      </c>
      <c r="U45" s="224">
        <f>ROUND(E45*T45,2)</f>
        <v>15.11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104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15">
        <v>20</v>
      </c>
      <c r="B46" s="222" t="s">
        <v>163</v>
      </c>
      <c r="C46" s="267" t="s">
        <v>164</v>
      </c>
      <c r="D46" s="224" t="s">
        <v>160</v>
      </c>
      <c r="E46" s="230">
        <v>2</v>
      </c>
      <c r="F46" s="234"/>
      <c r="G46" s="235">
        <f>ROUND(E46*F46,2)</f>
        <v>0</v>
      </c>
      <c r="H46" s="234"/>
      <c r="I46" s="235">
        <f>ROUND(E46*H46,2)</f>
        <v>0</v>
      </c>
      <c r="J46" s="234"/>
      <c r="K46" s="235">
        <f>ROUND(E46*J46,2)</f>
        <v>0</v>
      </c>
      <c r="L46" s="235">
        <v>21</v>
      </c>
      <c r="M46" s="235">
        <f>G46*(1+L46/100)</f>
        <v>0</v>
      </c>
      <c r="N46" s="224">
        <v>0.14363999999999999</v>
      </c>
      <c r="O46" s="224">
        <f>ROUND(E46*N46,5)</f>
        <v>0.28727999999999998</v>
      </c>
      <c r="P46" s="224">
        <v>0</v>
      </c>
      <c r="Q46" s="224">
        <f>ROUND(E46*P46,5)</f>
        <v>0</v>
      </c>
      <c r="R46" s="224"/>
      <c r="S46" s="224"/>
      <c r="T46" s="225">
        <v>0.69599999999999995</v>
      </c>
      <c r="U46" s="224">
        <f>ROUND(E46*T46,2)</f>
        <v>1.39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104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15">
        <v>21</v>
      </c>
      <c r="B47" s="222" t="s">
        <v>165</v>
      </c>
      <c r="C47" s="267" t="s">
        <v>166</v>
      </c>
      <c r="D47" s="224" t="s">
        <v>160</v>
      </c>
      <c r="E47" s="230">
        <v>6</v>
      </c>
      <c r="F47" s="234"/>
      <c r="G47" s="235">
        <f>ROUND(E47*F47,2)</f>
        <v>0</v>
      </c>
      <c r="H47" s="234"/>
      <c r="I47" s="235">
        <f>ROUND(E47*H47,2)</f>
        <v>0</v>
      </c>
      <c r="J47" s="234"/>
      <c r="K47" s="235">
        <f>ROUND(E47*J47,2)</f>
        <v>0</v>
      </c>
      <c r="L47" s="235">
        <v>21</v>
      </c>
      <c r="M47" s="235">
        <f>G47*(1+L47/100)</f>
        <v>0</v>
      </c>
      <c r="N47" s="224">
        <v>3.6000000000000002E-4</v>
      </c>
      <c r="O47" s="224">
        <f>ROUND(E47*N47,5)</f>
        <v>2.16E-3</v>
      </c>
      <c r="P47" s="224">
        <v>0</v>
      </c>
      <c r="Q47" s="224">
        <f>ROUND(E47*P47,5)</f>
        <v>0</v>
      </c>
      <c r="R47" s="224"/>
      <c r="S47" s="224"/>
      <c r="T47" s="225">
        <v>0.2</v>
      </c>
      <c r="U47" s="224">
        <f>ROUND(E47*T47,2)</f>
        <v>1.2</v>
      </c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104</v>
      </c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15">
        <v>22</v>
      </c>
      <c r="B48" s="222" t="s">
        <v>167</v>
      </c>
      <c r="C48" s="267" t="s">
        <v>168</v>
      </c>
      <c r="D48" s="224" t="s">
        <v>160</v>
      </c>
      <c r="E48" s="230">
        <v>2</v>
      </c>
      <c r="F48" s="234"/>
      <c r="G48" s="235">
        <f>ROUND(E48*F48,2)</f>
        <v>0</v>
      </c>
      <c r="H48" s="234"/>
      <c r="I48" s="235">
        <f>ROUND(E48*H48,2)</f>
        <v>0</v>
      </c>
      <c r="J48" s="234"/>
      <c r="K48" s="235">
        <f>ROUND(E48*J48,2)</f>
        <v>0</v>
      </c>
      <c r="L48" s="235">
        <v>21</v>
      </c>
      <c r="M48" s="235">
        <f>G48*(1+L48/100)</f>
        <v>0</v>
      </c>
      <c r="N48" s="224">
        <v>0.10299999999999999</v>
      </c>
      <c r="O48" s="224">
        <f>ROUND(E48*N48,5)</f>
        <v>0.20599999999999999</v>
      </c>
      <c r="P48" s="224">
        <v>0</v>
      </c>
      <c r="Q48" s="224">
        <f>ROUND(E48*P48,5)</f>
        <v>0</v>
      </c>
      <c r="R48" s="224"/>
      <c r="S48" s="224"/>
      <c r="T48" s="225">
        <v>0</v>
      </c>
      <c r="U48" s="224">
        <f>ROUND(E48*T48,2)</f>
        <v>0</v>
      </c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169</v>
      </c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15">
        <v>23</v>
      </c>
      <c r="B49" s="222" t="s">
        <v>170</v>
      </c>
      <c r="C49" s="267" t="s">
        <v>171</v>
      </c>
      <c r="D49" s="224" t="s">
        <v>160</v>
      </c>
      <c r="E49" s="230">
        <v>13</v>
      </c>
      <c r="F49" s="234"/>
      <c r="G49" s="235">
        <f>ROUND(E49*F49,2)</f>
        <v>0</v>
      </c>
      <c r="H49" s="234"/>
      <c r="I49" s="235">
        <f>ROUND(E49*H49,2)</f>
        <v>0</v>
      </c>
      <c r="J49" s="234"/>
      <c r="K49" s="235">
        <f>ROUND(E49*J49,2)</f>
        <v>0</v>
      </c>
      <c r="L49" s="235">
        <v>21</v>
      </c>
      <c r="M49" s="235">
        <f>G49*(1+L49/100)</f>
        <v>0</v>
      </c>
      <c r="N49" s="224">
        <v>0.113</v>
      </c>
      <c r="O49" s="224">
        <f>ROUND(E49*N49,5)</f>
        <v>1.4690000000000001</v>
      </c>
      <c r="P49" s="224">
        <v>0</v>
      </c>
      <c r="Q49" s="224">
        <f>ROUND(E49*P49,5)</f>
        <v>0</v>
      </c>
      <c r="R49" s="224"/>
      <c r="S49" s="224"/>
      <c r="T49" s="225">
        <v>0</v>
      </c>
      <c r="U49" s="224">
        <f>ROUND(E49*T49,2)</f>
        <v>0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169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15">
        <v>24</v>
      </c>
      <c r="B50" s="222" t="s">
        <v>172</v>
      </c>
      <c r="C50" s="267" t="s">
        <v>173</v>
      </c>
      <c r="D50" s="224" t="s">
        <v>160</v>
      </c>
      <c r="E50" s="230">
        <v>1</v>
      </c>
      <c r="F50" s="234"/>
      <c r="G50" s="235">
        <f>ROUND(E50*F50,2)</f>
        <v>0</v>
      </c>
      <c r="H50" s="234"/>
      <c r="I50" s="235">
        <f>ROUND(E50*H50,2)</f>
        <v>0</v>
      </c>
      <c r="J50" s="234"/>
      <c r="K50" s="235">
        <f>ROUND(E50*J50,2)</f>
        <v>0</v>
      </c>
      <c r="L50" s="235">
        <v>21</v>
      </c>
      <c r="M50" s="235">
        <f>G50*(1+L50/100)</f>
        <v>0</v>
      </c>
      <c r="N50" s="224">
        <v>0.23799999999999999</v>
      </c>
      <c r="O50" s="224">
        <f>ROUND(E50*N50,5)</f>
        <v>0.23799999999999999</v>
      </c>
      <c r="P50" s="224">
        <v>0</v>
      </c>
      <c r="Q50" s="224">
        <f>ROUND(E50*P50,5)</f>
        <v>0</v>
      </c>
      <c r="R50" s="224"/>
      <c r="S50" s="224"/>
      <c r="T50" s="225">
        <v>0</v>
      </c>
      <c r="U50" s="224">
        <f>ROUND(E50*T50,2)</f>
        <v>0</v>
      </c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169</v>
      </c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15">
        <v>25</v>
      </c>
      <c r="B51" s="222" t="s">
        <v>174</v>
      </c>
      <c r="C51" s="267" t="s">
        <v>175</v>
      </c>
      <c r="D51" s="224" t="s">
        <v>160</v>
      </c>
      <c r="E51" s="230">
        <v>2</v>
      </c>
      <c r="F51" s="234"/>
      <c r="G51" s="235">
        <f>ROUND(E51*F51,2)</f>
        <v>0</v>
      </c>
      <c r="H51" s="234"/>
      <c r="I51" s="235">
        <f>ROUND(E51*H51,2)</f>
        <v>0</v>
      </c>
      <c r="J51" s="234"/>
      <c r="K51" s="235">
        <f>ROUND(E51*J51,2)</f>
        <v>0</v>
      </c>
      <c r="L51" s="235">
        <v>21</v>
      </c>
      <c r="M51" s="235">
        <f>G51*(1+L51/100)</f>
        <v>0</v>
      </c>
      <c r="N51" s="224">
        <v>0.23599999999999999</v>
      </c>
      <c r="O51" s="224">
        <f>ROUND(E51*N51,5)</f>
        <v>0.47199999999999998</v>
      </c>
      <c r="P51" s="224">
        <v>0</v>
      </c>
      <c r="Q51" s="224">
        <f>ROUND(E51*P51,5)</f>
        <v>0</v>
      </c>
      <c r="R51" s="224"/>
      <c r="S51" s="224"/>
      <c r="T51" s="225">
        <v>0</v>
      </c>
      <c r="U51" s="224">
        <f>ROUND(E51*T51,2)</f>
        <v>0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169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15">
        <v>26</v>
      </c>
      <c r="B52" s="222" t="s">
        <v>176</v>
      </c>
      <c r="C52" s="267" t="s">
        <v>177</v>
      </c>
      <c r="D52" s="224" t="s">
        <v>160</v>
      </c>
      <c r="E52" s="230">
        <v>1</v>
      </c>
      <c r="F52" s="234"/>
      <c r="G52" s="235">
        <f>ROUND(E52*F52,2)</f>
        <v>0</v>
      </c>
      <c r="H52" s="234"/>
      <c r="I52" s="235">
        <f>ROUND(E52*H52,2)</f>
        <v>0</v>
      </c>
      <c r="J52" s="234"/>
      <c r="K52" s="235">
        <f>ROUND(E52*J52,2)</f>
        <v>0</v>
      </c>
      <c r="L52" s="235">
        <v>21</v>
      </c>
      <c r="M52" s="235">
        <f>G52*(1+L52/100)</f>
        <v>0</v>
      </c>
      <c r="N52" s="224">
        <v>0.14399999999999999</v>
      </c>
      <c r="O52" s="224">
        <f>ROUND(E52*N52,5)</f>
        <v>0.14399999999999999</v>
      </c>
      <c r="P52" s="224">
        <v>0</v>
      </c>
      <c r="Q52" s="224">
        <f>ROUND(E52*P52,5)</f>
        <v>0</v>
      </c>
      <c r="R52" s="224"/>
      <c r="S52" s="224"/>
      <c r="T52" s="225">
        <v>0</v>
      </c>
      <c r="U52" s="224">
        <f>ROUND(E52*T52,2)</f>
        <v>0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169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15">
        <v>27</v>
      </c>
      <c r="B53" s="222" t="s">
        <v>178</v>
      </c>
      <c r="C53" s="267" t="s">
        <v>179</v>
      </c>
      <c r="D53" s="224" t="s">
        <v>160</v>
      </c>
      <c r="E53" s="230">
        <v>1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21</v>
      </c>
      <c r="M53" s="235">
        <f>G53*(1+L53/100)</f>
        <v>0</v>
      </c>
      <c r="N53" s="224">
        <v>0.125</v>
      </c>
      <c r="O53" s="224">
        <f>ROUND(E53*N53,5)</f>
        <v>0.125</v>
      </c>
      <c r="P53" s="224">
        <v>0</v>
      </c>
      <c r="Q53" s="224">
        <f>ROUND(E53*P53,5)</f>
        <v>0</v>
      </c>
      <c r="R53" s="224"/>
      <c r="S53" s="224"/>
      <c r="T53" s="225">
        <v>0</v>
      </c>
      <c r="U53" s="224">
        <f>ROUND(E53*T53,2)</f>
        <v>0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169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15">
        <v>28</v>
      </c>
      <c r="B54" s="222" t="s">
        <v>180</v>
      </c>
      <c r="C54" s="267" t="s">
        <v>181</v>
      </c>
      <c r="D54" s="224" t="s">
        <v>160</v>
      </c>
      <c r="E54" s="230">
        <v>4</v>
      </c>
      <c r="F54" s="234"/>
      <c r="G54" s="235">
        <f>ROUND(E54*F54,2)</f>
        <v>0</v>
      </c>
      <c r="H54" s="234"/>
      <c r="I54" s="235">
        <f>ROUND(E54*H54,2)</f>
        <v>0</v>
      </c>
      <c r="J54" s="234"/>
      <c r="K54" s="235">
        <f>ROUND(E54*J54,2)</f>
        <v>0</v>
      </c>
      <c r="L54" s="235">
        <v>21</v>
      </c>
      <c r="M54" s="235">
        <f>G54*(1+L54/100)</f>
        <v>0</v>
      </c>
      <c r="N54" s="224">
        <v>1.4999999999999999E-2</v>
      </c>
      <c r="O54" s="224">
        <f>ROUND(E54*N54,5)</f>
        <v>0.06</v>
      </c>
      <c r="P54" s="224">
        <v>0</v>
      </c>
      <c r="Q54" s="224">
        <f>ROUND(E54*P54,5)</f>
        <v>0</v>
      </c>
      <c r="R54" s="224"/>
      <c r="S54" s="224"/>
      <c r="T54" s="225">
        <v>0</v>
      </c>
      <c r="U54" s="224">
        <f>ROUND(E54*T54,2)</f>
        <v>0</v>
      </c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169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15">
        <v>29</v>
      </c>
      <c r="B55" s="222" t="s">
        <v>182</v>
      </c>
      <c r="C55" s="267" t="s">
        <v>183</v>
      </c>
      <c r="D55" s="224" t="s">
        <v>160</v>
      </c>
      <c r="E55" s="230">
        <v>2</v>
      </c>
      <c r="F55" s="234"/>
      <c r="G55" s="235">
        <f>ROUND(E55*F55,2)</f>
        <v>0</v>
      </c>
      <c r="H55" s="234"/>
      <c r="I55" s="235">
        <f>ROUND(E55*H55,2)</f>
        <v>0</v>
      </c>
      <c r="J55" s="234"/>
      <c r="K55" s="235">
        <f>ROUND(E55*J55,2)</f>
        <v>0</v>
      </c>
      <c r="L55" s="235">
        <v>21</v>
      </c>
      <c r="M55" s="235">
        <f>G55*(1+L55/100)</f>
        <v>0</v>
      </c>
      <c r="N55" s="224">
        <v>1.0999999999999999E-2</v>
      </c>
      <c r="O55" s="224">
        <f>ROUND(E55*N55,5)</f>
        <v>2.1999999999999999E-2</v>
      </c>
      <c r="P55" s="224">
        <v>0</v>
      </c>
      <c r="Q55" s="224">
        <f>ROUND(E55*P55,5)</f>
        <v>0</v>
      </c>
      <c r="R55" s="224"/>
      <c r="S55" s="224"/>
      <c r="T55" s="225">
        <v>0</v>
      </c>
      <c r="U55" s="224">
        <f>ROUND(E55*T55,2)</f>
        <v>0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169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x14ac:dyDescent="0.2">
      <c r="A56" s="216" t="s">
        <v>99</v>
      </c>
      <c r="B56" s="223" t="s">
        <v>64</v>
      </c>
      <c r="C56" s="270" t="s">
        <v>65</v>
      </c>
      <c r="D56" s="228"/>
      <c r="E56" s="233"/>
      <c r="F56" s="238"/>
      <c r="G56" s="238">
        <f>SUMIF(AE57:AE82,"&lt;&gt;NOR",G57:G82)</f>
        <v>0</v>
      </c>
      <c r="H56" s="238"/>
      <c r="I56" s="238">
        <f>SUM(I57:I82)</f>
        <v>0</v>
      </c>
      <c r="J56" s="238"/>
      <c r="K56" s="238">
        <f>SUM(K57:K82)</f>
        <v>0</v>
      </c>
      <c r="L56" s="238"/>
      <c r="M56" s="238">
        <f>SUM(M57:M82)</f>
        <v>0</v>
      </c>
      <c r="N56" s="228"/>
      <c r="O56" s="228">
        <f>SUM(O57:O82)</f>
        <v>38.435860000000005</v>
      </c>
      <c r="P56" s="228"/>
      <c r="Q56" s="228">
        <f>SUM(Q57:Q82)</f>
        <v>0</v>
      </c>
      <c r="R56" s="228"/>
      <c r="S56" s="228"/>
      <c r="T56" s="229"/>
      <c r="U56" s="228">
        <f>SUM(U57:U82)</f>
        <v>255.37</v>
      </c>
      <c r="AE56" t="s">
        <v>100</v>
      </c>
    </row>
    <row r="57" spans="1:60" ht="22.5" outlineLevel="1" x14ac:dyDescent="0.2">
      <c r="A57" s="215">
        <v>30</v>
      </c>
      <c r="B57" s="222" t="s">
        <v>184</v>
      </c>
      <c r="C57" s="267" t="s">
        <v>185</v>
      </c>
      <c r="D57" s="224" t="s">
        <v>160</v>
      </c>
      <c r="E57" s="230">
        <v>1</v>
      </c>
      <c r="F57" s="234"/>
      <c r="G57" s="235">
        <f>ROUND(E57*F57,2)</f>
        <v>0</v>
      </c>
      <c r="H57" s="234"/>
      <c r="I57" s="235">
        <f>ROUND(E57*H57,2)</f>
        <v>0</v>
      </c>
      <c r="J57" s="234"/>
      <c r="K57" s="235">
        <f>ROUND(E57*J57,2)</f>
        <v>0</v>
      </c>
      <c r="L57" s="235">
        <v>21</v>
      </c>
      <c r="M57" s="235">
        <f>G57*(1+L57/100)</f>
        <v>0</v>
      </c>
      <c r="N57" s="224">
        <v>0.79342000000000001</v>
      </c>
      <c r="O57" s="224">
        <f>ROUND(E57*N57,5)</f>
        <v>0.79342000000000001</v>
      </c>
      <c r="P57" s="224">
        <v>0</v>
      </c>
      <c r="Q57" s="224">
        <f>ROUND(E57*P57,5)</f>
        <v>0</v>
      </c>
      <c r="R57" s="224"/>
      <c r="S57" s="224"/>
      <c r="T57" s="225">
        <v>5.4712300000000003</v>
      </c>
      <c r="U57" s="224">
        <f>ROUND(E57*T57,2)</f>
        <v>5.47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186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ht="22.5" outlineLevel="1" x14ac:dyDescent="0.2">
      <c r="A58" s="215">
        <v>31</v>
      </c>
      <c r="B58" s="222" t="s">
        <v>187</v>
      </c>
      <c r="C58" s="267" t="s">
        <v>188</v>
      </c>
      <c r="D58" s="224" t="s">
        <v>103</v>
      </c>
      <c r="E58" s="230">
        <v>9</v>
      </c>
      <c r="F58" s="234"/>
      <c r="G58" s="235">
        <f>ROUND(E58*F58,2)</f>
        <v>0</v>
      </c>
      <c r="H58" s="234"/>
      <c r="I58" s="235">
        <f>ROUND(E58*H58,2)</f>
        <v>0</v>
      </c>
      <c r="J58" s="234"/>
      <c r="K58" s="235">
        <f>ROUND(E58*J58,2)</f>
        <v>0</v>
      </c>
      <c r="L58" s="235">
        <v>21</v>
      </c>
      <c r="M58" s="235">
        <f>G58*(1+L58/100)</f>
        <v>0</v>
      </c>
      <c r="N58" s="224">
        <v>2.2000000000000001E-3</v>
      </c>
      <c r="O58" s="224">
        <f>ROUND(E58*N58,5)</f>
        <v>1.9800000000000002E-2</v>
      </c>
      <c r="P58" s="224">
        <v>0</v>
      </c>
      <c r="Q58" s="224">
        <f>ROUND(E58*P58,5)</f>
        <v>0</v>
      </c>
      <c r="R58" s="224"/>
      <c r="S58" s="224"/>
      <c r="T58" s="225">
        <v>6.6000000000000003E-2</v>
      </c>
      <c r="U58" s="224">
        <f>ROUND(E58*T58,2)</f>
        <v>0.59</v>
      </c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104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15"/>
      <c r="B59" s="222"/>
      <c r="C59" s="268" t="s">
        <v>189</v>
      </c>
      <c r="D59" s="226"/>
      <c r="E59" s="231"/>
      <c r="F59" s="236"/>
      <c r="G59" s="237"/>
      <c r="H59" s="235"/>
      <c r="I59" s="235"/>
      <c r="J59" s="235"/>
      <c r="K59" s="235"/>
      <c r="L59" s="235"/>
      <c r="M59" s="235"/>
      <c r="N59" s="224"/>
      <c r="O59" s="224"/>
      <c r="P59" s="224"/>
      <c r="Q59" s="224"/>
      <c r="R59" s="224"/>
      <c r="S59" s="224"/>
      <c r="T59" s="225"/>
      <c r="U59" s="224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106</v>
      </c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7" t="str">
        <f>C59</f>
        <v>v otevřeném výkopu ve sklonu do 20 %</v>
      </c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15"/>
      <c r="B60" s="222"/>
      <c r="C60" s="269" t="s">
        <v>190</v>
      </c>
      <c r="D60" s="227"/>
      <c r="E60" s="232">
        <v>6</v>
      </c>
      <c r="F60" s="235"/>
      <c r="G60" s="235"/>
      <c r="H60" s="235"/>
      <c r="I60" s="235"/>
      <c r="J60" s="235"/>
      <c r="K60" s="235"/>
      <c r="L60" s="235"/>
      <c r="M60" s="235"/>
      <c r="N60" s="224"/>
      <c r="O60" s="224"/>
      <c r="P60" s="224"/>
      <c r="Q60" s="224"/>
      <c r="R60" s="224"/>
      <c r="S60" s="224"/>
      <c r="T60" s="225"/>
      <c r="U60" s="224"/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114</v>
      </c>
      <c r="AF60" s="214">
        <v>0</v>
      </c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15"/>
      <c r="B61" s="222"/>
      <c r="C61" s="269" t="s">
        <v>191</v>
      </c>
      <c r="D61" s="227"/>
      <c r="E61" s="232">
        <v>3</v>
      </c>
      <c r="F61" s="235"/>
      <c r="G61" s="235"/>
      <c r="H61" s="235"/>
      <c r="I61" s="235"/>
      <c r="J61" s="235"/>
      <c r="K61" s="235"/>
      <c r="L61" s="235"/>
      <c r="M61" s="235"/>
      <c r="N61" s="224"/>
      <c r="O61" s="224"/>
      <c r="P61" s="224"/>
      <c r="Q61" s="224"/>
      <c r="R61" s="224"/>
      <c r="S61" s="224"/>
      <c r="T61" s="225"/>
      <c r="U61" s="224"/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114</v>
      </c>
      <c r="AF61" s="214">
        <v>0</v>
      </c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15">
        <v>32</v>
      </c>
      <c r="B62" s="222" t="s">
        <v>192</v>
      </c>
      <c r="C62" s="267" t="s">
        <v>193</v>
      </c>
      <c r="D62" s="224" t="s">
        <v>111</v>
      </c>
      <c r="E62" s="230">
        <v>0.80999999999999994</v>
      </c>
      <c r="F62" s="234"/>
      <c r="G62" s="235">
        <f>ROUND(E62*F62,2)</f>
        <v>0</v>
      </c>
      <c r="H62" s="234"/>
      <c r="I62" s="235">
        <f>ROUND(E62*H62,2)</f>
        <v>0</v>
      </c>
      <c r="J62" s="234"/>
      <c r="K62" s="235">
        <f>ROUND(E62*J62,2)</f>
        <v>0</v>
      </c>
      <c r="L62" s="235">
        <v>21</v>
      </c>
      <c r="M62" s="235">
        <f>G62*(1+L62/100)</f>
        <v>0</v>
      </c>
      <c r="N62" s="224">
        <v>1.8907700000000001</v>
      </c>
      <c r="O62" s="224">
        <f>ROUND(E62*N62,5)</f>
        <v>1.53152</v>
      </c>
      <c r="P62" s="224">
        <v>0</v>
      </c>
      <c r="Q62" s="224">
        <f>ROUND(E62*P62,5)</f>
        <v>0</v>
      </c>
      <c r="R62" s="224"/>
      <c r="S62" s="224"/>
      <c r="T62" s="225">
        <v>1.6950000000000001</v>
      </c>
      <c r="U62" s="224">
        <f>ROUND(E62*T62,2)</f>
        <v>1.37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104</v>
      </c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15"/>
      <c r="B63" s="222"/>
      <c r="C63" s="269" t="s">
        <v>194</v>
      </c>
      <c r="D63" s="227"/>
      <c r="E63" s="232">
        <v>0.81</v>
      </c>
      <c r="F63" s="235"/>
      <c r="G63" s="235"/>
      <c r="H63" s="235"/>
      <c r="I63" s="235"/>
      <c r="J63" s="235"/>
      <c r="K63" s="235"/>
      <c r="L63" s="235"/>
      <c r="M63" s="235"/>
      <c r="N63" s="224"/>
      <c r="O63" s="224"/>
      <c r="P63" s="224"/>
      <c r="Q63" s="224"/>
      <c r="R63" s="224"/>
      <c r="S63" s="224"/>
      <c r="T63" s="225"/>
      <c r="U63" s="224"/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114</v>
      </c>
      <c r="AF63" s="214">
        <v>0</v>
      </c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15">
        <v>33</v>
      </c>
      <c r="B64" s="222" t="s">
        <v>195</v>
      </c>
      <c r="C64" s="267" t="s">
        <v>196</v>
      </c>
      <c r="D64" s="224" t="s">
        <v>160</v>
      </c>
      <c r="E64" s="230">
        <v>46</v>
      </c>
      <c r="F64" s="234"/>
      <c r="G64" s="235">
        <f>ROUND(E64*F64,2)</f>
        <v>0</v>
      </c>
      <c r="H64" s="234"/>
      <c r="I64" s="235">
        <f>ROUND(E64*H64,2)</f>
        <v>0</v>
      </c>
      <c r="J64" s="234"/>
      <c r="K64" s="235">
        <f>ROUND(E64*J64,2)</f>
        <v>0</v>
      </c>
      <c r="L64" s="235">
        <v>21</v>
      </c>
      <c r="M64" s="235">
        <f>G64*(1+L64/100)</f>
        <v>0</v>
      </c>
      <c r="N64" s="224">
        <v>0.31590000000000001</v>
      </c>
      <c r="O64" s="224">
        <f>ROUND(E64*N64,5)</f>
        <v>14.5314</v>
      </c>
      <c r="P64" s="224">
        <v>0</v>
      </c>
      <c r="Q64" s="224">
        <f>ROUND(E64*P64,5)</f>
        <v>0</v>
      </c>
      <c r="R64" s="224"/>
      <c r="S64" s="224"/>
      <c r="T64" s="225">
        <v>1.5509999999999999</v>
      </c>
      <c r="U64" s="224">
        <f>ROUND(E64*T64,2)</f>
        <v>71.349999999999994</v>
      </c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104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15"/>
      <c r="B65" s="222"/>
      <c r="C65" s="268" t="s">
        <v>197</v>
      </c>
      <c r="D65" s="226"/>
      <c r="E65" s="231"/>
      <c r="F65" s="236"/>
      <c r="G65" s="237"/>
      <c r="H65" s="235"/>
      <c r="I65" s="235"/>
      <c r="J65" s="235"/>
      <c r="K65" s="235"/>
      <c r="L65" s="235"/>
      <c r="M65" s="235"/>
      <c r="N65" s="224"/>
      <c r="O65" s="224"/>
      <c r="P65" s="224"/>
      <c r="Q65" s="224"/>
      <c r="R65" s="224"/>
      <c r="S65" s="224"/>
      <c r="T65" s="225"/>
      <c r="U65" s="224"/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106</v>
      </c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7" t="str">
        <f>C65</f>
        <v>1. V položkách jsou zakalkulovány i náklady na:</v>
      </c>
      <c r="BB65" s="214"/>
      <c r="BC65" s="214"/>
      <c r="BD65" s="214"/>
      <c r="BE65" s="214"/>
      <c r="BF65" s="214"/>
      <c r="BG65" s="214"/>
      <c r="BH65" s="214"/>
    </row>
    <row r="66" spans="1:60" ht="22.5" outlineLevel="1" x14ac:dyDescent="0.2">
      <c r="A66" s="215"/>
      <c r="B66" s="222"/>
      <c r="C66" s="268" t="s">
        <v>198</v>
      </c>
      <c r="D66" s="226"/>
      <c r="E66" s="231"/>
      <c r="F66" s="236"/>
      <c r="G66" s="237"/>
      <c r="H66" s="235"/>
      <c r="I66" s="235"/>
      <c r="J66" s="235"/>
      <c r="K66" s="235"/>
      <c r="L66" s="235"/>
      <c r="M66" s="235"/>
      <c r="N66" s="224"/>
      <c r="O66" s="224"/>
      <c r="P66" s="224"/>
      <c r="Q66" s="224"/>
      <c r="R66" s="224"/>
      <c r="S66" s="224"/>
      <c r="T66" s="225"/>
      <c r="U66" s="224"/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106</v>
      </c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7" t="str">
        <f>C66</f>
        <v>a) odbourání dosavadního krytu, podkladu, nadezdívky nebo prstence s odklizením vybouraných hmot do 3 m,</v>
      </c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15"/>
      <c r="B67" s="222"/>
      <c r="C67" s="268" t="s">
        <v>199</v>
      </c>
      <c r="D67" s="226"/>
      <c r="E67" s="231"/>
      <c r="F67" s="236"/>
      <c r="G67" s="237"/>
      <c r="H67" s="235"/>
      <c r="I67" s="235"/>
      <c r="J67" s="235"/>
      <c r="K67" s="235"/>
      <c r="L67" s="235"/>
      <c r="M67" s="235"/>
      <c r="N67" s="224"/>
      <c r="O67" s="224"/>
      <c r="P67" s="224"/>
      <c r="Q67" s="224"/>
      <c r="R67" s="224"/>
      <c r="S67" s="224"/>
      <c r="T67" s="225"/>
      <c r="U67" s="224"/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106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7" t="str">
        <f>C67</f>
        <v>b) zarovnání plochy nadezdívky cementovou maltou,</v>
      </c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15"/>
      <c r="B68" s="222"/>
      <c r="C68" s="268" t="s">
        <v>200</v>
      </c>
      <c r="D68" s="226"/>
      <c r="E68" s="231"/>
      <c r="F68" s="236"/>
      <c r="G68" s="237"/>
      <c r="H68" s="235"/>
      <c r="I68" s="235"/>
      <c r="J68" s="235"/>
      <c r="K68" s="235"/>
      <c r="L68" s="235"/>
      <c r="M68" s="235"/>
      <c r="N68" s="224"/>
      <c r="O68" s="224"/>
      <c r="P68" s="224"/>
      <c r="Q68" s="224"/>
      <c r="R68" s="224"/>
      <c r="S68" s="224"/>
      <c r="T68" s="225"/>
      <c r="U68" s="224"/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106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7" t="str">
        <f>C68</f>
        <v>c) podbetonování nebo podezdění rámu,</v>
      </c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15"/>
      <c r="B69" s="222"/>
      <c r="C69" s="268" t="s">
        <v>201</v>
      </c>
      <c r="D69" s="226"/>
      <c r="E69" s="231"/>
      <c r="F69" s="236"/>
      <c r="G69" s="237"/>
      <c r="H69" s="235"/>
      <c r="I69" s="235"/>
      <c r="J69" s="235"/>
      <c r="K69" s="235"/>
      <c r="L69" s="235"/>
      <c r="M69" s="235"/>
      <c r="N69" s="224"/>
      <c r="O69" s="224"/>
      <c r="P69" s="224"/>
      <c r="Q69" s="224"/>
      <c r="R69" s="224"/>
      <c r="S69" s="224"/>
      <c r="T69" s="225"/>
      <c r="U69" s="224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106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7" t="str">
        <f>C69</f>
        <v>d) odstranění a znovuosazení rámu, poklopu, mříže, krycího hrnce nebo hydrantu,</v>
      </c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15"/>
      <c r="B70" s="222"/>
      <c r="C70" s="268" t="s">
        <v>202</v>
      </c>
      <c r="D70" s="226"/>
      <c r="E70" s="231"/>
      <c r="F70" s="236"/>
      <c r="G70" s="237"/>
      <c r="H70" s="235"/>
      <c r="I70" s="235"/>
      <c r="J70" s="235"/>
      <c r="K70" s="235"/>
      <c r="L70" s="235"/>
      <c r="M70" s="235"/>
      <c r="N70" s="224"/>
      <c r="O70" s="224"/>
      <c r="P70" s="224"/>
      <c r="Q70" s="224"/>
      <c r="R70" s="224"/>
      <c r="S70" s="224"/>
      <c r="T70" s="225"/>
      <c r="U70" s="224"/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106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7" t="str">
        <f>C70</f>
        <v>e) úpravu a doplnění krytu popř. podkladu vozovky v místě provedené výškové úpravy.</v>
      </c>
      <c r="BB70" s="214"/>
      <c r="BC70" s="214"/>
      <c r="BD70" s="214"/>
      <c r="BE70" s="214"/>
      <c r="BF70" s="214"/>
      <c r="BG70" s="214"/>
      <c r="BH70" s="214"/>
    </row>
    <row r="71" spans="1:60" ht="22.5" outlineLevel="1" x14ac:dyDescent="0.2">
      <c r="A71" s="215"/>
      <c r="B71" s="222"/>
      <c r="C71" s="268" t="s">
        <v>203</v>
      </c>
      <c r="D71" s="226"/>
      <c r="E71" s="231"/>
      <c r="F71" s="236"/>
      <c r="G71" s="237"/>
      <c r="H71" s="235"/>
      <c r="I71" s="235"/>
      <c r="J71" s="235"/>
      <c r="K71" s="235"/>
      <c r="L71" s="235"/>
      <c r="M71" s="235"/>
      <c r="N71" s="224"/>
      <c r="O71" s="224"/>
      <c r="P71" s="224"/>
      <c r="Q71" s="224"/>
      <c r="R71" s="224"/>
      <c r="S71" s="224"/>
      <c r="T71" s="225"/>
      <c r="U71" s="224"/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106</v>
      </c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7" t="str">
        <f>C71</f>
        <v>2. V položkách nejsou zakalkulovány náklady na příp. nutné dodání nové mříže, rámu, poklopu nebo krycího hrnce. Jejich dodání se oceňuje ve specifikaci, ztratné se nedoporučuje.</v>
      </c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15"/>
      <c r="B72" s="222"/>
      <c r="C72" s="269" t="s">
        <v>204</v>
      </c>
      <c r="D72" s="227"/>
      <c r="E72" s="232">
        <v>33</v>
      </c>
      <c r="F72" s="235"/>
      <c r="G72" s="235"/>
      <c r="H72" s="235"/>
      <c r="I72" s="235"/>
      <c r="J72" s="235"/>
      <c r="K72" s="235"/>
      <c r="L72" s="235"/>
      <c r="M72" s="235"/>
      <c r="N72" s="224"/>
      <c r="O72" s="224"/>
      <c r="P72" s="224"/>
      <c r="Q72" s="224"/>
      <c r="R72" s="224"/>
      <c r="S72" s="224"/>
      <c r="T72" s="225"/>
      <c r="U72" s="224"/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114</v>
      </c>
      <c r="AF72" s="214">
        <v>0</v>
      </c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15"/>
      <c r="B73" s="222"/>
      <c r="C73" s="269" t="s">
        <v>205</v>
      </c>
      <c r="D73" s="227"/>
      <c r="E73" s="232">
        <v>9</v>
      </c>
      <c r="F73" s="235"/>
      <c r="G73" s="235"/>
      <c r="H73" s="235"/>
      <c r="I73" s="235"/>
      <c r="J73" s="235"/>
      <c r="K73" s="235"/>
      <c r="L73" s="235"/>
      <c r="M73" s="235"/>
      <c r="N73" s="224"/>
      <c r="O73" s="224"/>
      <c r="P73" s="224"/>
      <c r="Q73" s="224"/>
      <c r="R73" s="224"/>
      <c r="S73" s="224"/>
      <c r="T73" s="225"/>
      <c r="U73" s="224"/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114</v>
      </c>
      <c r="AF73" s="214">
        <v>0</v>
      </c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15"/>
      <c r="B74" s="222"/>
      <c r="C74" s="269" t="s">
        <v>206</v>
      </c>
      <c r="D74" s="227"/>
      <c r="E74" s="232">
        <v>4</v>
      </c>
      <c r="F74" s="235"/>
      <c r="G74" s="235"/>
      <c r="H74" s="235"/>
      <c r="I74" s="235"/>
      <c r="J74" s="235"/>
      <c r="K74" s="235"/>
      <c r="L74" s="235"/>
      <c r="M74" s="235"/>
      <c r="N74" s="224"/>
      <c r="O74" s="224"/>
      <c r="P74" s="224"/>
      <c r="Q74" s="224"/>
      <c r="R74" s="224"/>
      <c r="S74" s="224"/>
      <c r="T74" s="225"/>
      <c r="U74" s="224"/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114</v>
      </c>
      <c r="AF74" s="214">
        <v>0</v>
      </c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ht="22.5" outlineLevel="1" x14ac:dyDescent="0.2">
      <c r="A75" s="215">
        <v>34</v>
      </c>
      <c r="B75" s="222" t="s">
        <v>207</v>
      </c>
      <c r="C75" s="267" t="s">
        <v>208</v>
      </c>
      <c r="D75" s="224" t="s">
        <v>160</v>
      </c>
      <c r="E75" s="230">
        <v>46</v>
      </c>
      <c r="F75" s="234"/>
      <c r="G75" s="235">
        <f>ROUND(E75*F75,2)</f>
        <v>0</v>
      </c>
      <c r="H75" s="234"/>
      <c r="I75" s="235">
        <f>ROUND(E75*H75,2)</f>
        <v>0</v>
      </c>
      <c r="J75" s="234"/>
      <c r="K75" s="235">
        <f>ROUND(E75*J75,2)</f>
        <v>0</v>
      </c>
      <c r="L75" s="235">
        <v>21</v>
      </c>
      <c r="M75" s="235">
        <f>G75*(1+L75/100)</f>
        <v>0</v>
      </c>
      <c r="N75" s="224">
        <v>0.43381999999999998</v>
      </c>
      <c r="O75" s="224">
        <f>ROUND(E75*N75,5)</f>
        <v>19.955719999999999</v>
      </c>
      <c r="P75" s="224">
        <v>0</v>
      </c>
      <c r="Q75" s="224">
        <f>ROUND(E75*P75,5)</f>
        <v>0</v>
      </c>
      <c r="R75" s="224"/>
      <c r="S75" s="224"/>
      <c r="T75" s="225">
        <v>3.839</v>
      </c>
      <c r="U75" s="224">
        <f>ROUND(E75*T75,2)</f>
        <v>176.59</v>
      </c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104</v>
      </c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1" x14ac:dyDescent="0.2">
      <c r="A76" s="215"/>
      <c r="B76" s="222"/>
      <c r="C76" s="269" t="s">
        <v>209</v>
      </c>
      <c r="D76" s="227"/>
      <c r="E76" s="232">
        <v>17</v>
      </c>
      <c r="F76" s="235"/>
      <c r="G76" s="235"/>
      <c r="H76" s="235"/>
      <c r="I76" s="235"/>
      <c r="J76" s="235"/>
      <c r="K76" s="235"/>
      <c r="L76" s="235"/>
      <c r="M76" s="235"/>
      <c r="N76" s="224"/>
      <c r="O76" s="224"/>
      <c r="P76" s="224"/>
      <c r="Q76" s="224"/>
      <c r="R76" s="224"/>
      <c r="S76" s="224"/>
      <c r="T76" s="225"/>
      <c r="U76" s="224"/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114</v>
      </c>
      <c r="AF76" s="214">
        <v>0</v>
      </c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15"/>
      <c r="B77" s="222"/>
      <c r="C77" s="269" t="s">
        <v>210</v>
      </c>
      <c r="D77" s="227"/>
      <c r="E77" s="232">
        <v>20</v>
      </c>
      <c r="F77" s="235"/>
      <c r="G77" s="235"/>
      <c r="H77" s="235"/>
      <c r="I77" s="235"/>
      <c r="J77" s="235"/>
      <c r="K77" s="235"/>
      <c r="L77" s="235"/>
      <c r="M77" s="235"/>
      <c r="N77" s="224"/>
      <c r="O77" s="224"/>
      <c r="P77" s="224"/>
      <c r="Q77" s="224"/>
      <c r="R77" s="224"/>
      <c r="S77" s="224"/>
      <c r="T77" s="225"/>
      <c r="U77" s="224"/>
      <c r="V77" s="214"/>
      <c r="W77" s="214"/>
      <c r="X77" s="214"/>
      <c r="Y77" s="214"/>
      <c r="Z77" s="214"/>
      <c r="AA77" s="214"/>
      <c r="AB77" s="214"/>
      <c r="AC77" s="214"/>
      <c r="AD77" s="214"/>
      <c r="AE77" s="214" t="s">
        <v>114</v>
      </c>
      <c r="AF77" s="214">
        <v>0</v>
      </c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15"/>
      <c r="B78" s="222"/>
      <c r="C78" s="269" t="s">
        <v>211</v>
      </c>
      <c r="D78" s="227"/>
      <c r="E78" s="232">
        <v>9</v>
      </c>
      <c r="F78" s="235"/>
      <c r="G78" s="235"/>
      <c r="H78" s="235"/>
      <c r="I78" s="235"/>
      <c r="J78" s="235"/>
      <c r="K78" s="235"/>
      <c r="L78" s="235"/>
      <c r="M78" s="235"/>
      <c r="N78" s="224"/>
      <c r="O78" s="224"/>
      <c r="P78" s="224"/>
      <c r="Q78" s="224"/>
      <c r="R78" s="224"/>
      <c r="S78" s="224"/>
      <c r="T78" s="225"/>
      <c r="U78" s="224"/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114</v>
      </c>
      <c r="AF78" s="214">
        <v>0</v>
      </c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ht="22.5" outlineLevel="1" x14ac:dyDescent="0.2">
      <c r="A79" s="215">
        <v>35</v>
      </c>
      <c r="B79" s="222" t="s">
        <v>212</v>
      </c>
      <c r="C79" s="267" t="s">
        <v>213</v>
      </c>
      <c r="D79" s="224" t="s">
        <v>160</v>
      </c>
      <c r="E79" s="230">
        <v>15</v>
      </c>
      <c r="F79" s="234"/>
      <c r="G79" s="235">
        <f>ROUND(E79*F79,2)</f>
        <v>0</v>
      </c>
      <c r="H79" s="234"/>
      <c r="I79" s="235">
        <f>ROUND(E79*H79,2)</f>
        <v>0</v>
      </c>
      <c r="J79" s="234"/>
      <c r="K79" s="235">
        <f>ROUND(E79*J79,2)</f>
        <v>0</v>
      </c>
      <c r="L79" s="235">
        <v>21</v>
      </c>
      <c r="M79" s="235">
        <f>G79*(1+L79/100)</f>
        <v>0</v>
      </c>
      <c r="N79" s="224">
        <v>1.4E-2</v>
      </c>
      <c r="O79" s="224">
        <f>ROUND(E79*N79,5)</f>
        <v>0.21</v>
      </c>
      <c r="P79" s="224">
        <v>0</v>
      </c>
      <c r="Q79" s="224">
        <f>ROUND(E79*P79,5)</f>
        <v>0</v>
      </c>
      <c r="R79" s="224"/>
      <c r="S79" s="224"/>
      <c r="T79" s="225">
        <v>0</v>
      </c>
      <c r="U79" s="224">
        <f>ROUND(E79*T79,2)</f>
        <v>0</v>
      </c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169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ht="22.5" outlineLevel="1" x14ac:dyDescent="0.2">
      <c r="A80" s="215">
        <v>36</v>
      </c>
      <c r="B80" s="222" t="s">
        <v>214</v>
      </c>
      <c r="C80" s="267" t="s">
        <v>215</v>
      </c>
      <c r="D80" s="224" t="s">
        <v>160</v>
      </c>
      <c r="E80" s="230">
        <v>5</v>
      </c>
      <c r="F80" s="234"/>
      <c r="G80" s="235">
        <f>ROUND(E80*F80,2)</f>
        <v>0</v>
      </c>
      <c r="H80" s="234"/>
      <c r="I80" s="235">
        <f>ROUND(E80*H80,2)</f>
        <v>0</v>
      </c>
      <c r="J80" s="234"/>
      <c r="K80" s="235">
        <f>ROUND(E80*J80,2)</f>
        <v>0</v>
      </c>
      <c r="L80" s="235">
        <v>21</v>
      </c>
      <c r="M80" s="235">
        <f>G80*(1+L80/100)</f>
        <v>0</v>
      </c>
      <c r="N80" s="224">
        <v>1.4E-2</v>
      </c>
      <c r="O80" s="224">
        <f>ROUND(E80*N80,5)</f>
        <v>7.0000000000000007E-2</v>
      </c>
      <c r="P80" s="224">
        <v>0</v>
      </c>
      <c r="Q80" s="224">
        <f>ROUND(E80*P80,5)</f>
        <v>0</v>
      </c>
      <c r="R80" s="224"/>
      <c r="S80" s="224"/>
      <c r="T80" s="225">
        <v>0</v>
      </c>
      <c r="U80" s="224">
        <f>ROUND(E80*T80,2)</f>
        <v>0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169</v>
      </c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2.5" outlineLevel="1" x14ac:dyDescent="0.2">
      <c r="A81" s="215">
        <v>37</v>
      </c>
      <c r="B81" s="222" t="s">
        <v>216</v>
      </c>
      <c r="C81" s="267" t="s">
        <v>217</v>
      </c>
      <c r="D81" s="224" t="s">
        <v>160</v>
      </c>
      <c r="E81" s="230">
        <v>2</v>
      </c>
      <c r="F81" s="234"/>
      <c r="G81" s="235">
        <f>ROUND(E81*F81,2)</f>
        <v>0</v>
      </c>
      <c r="H81" s="234"/>
      <c r="I81" s="235">
        <f>ROUND(E81*H81,2)</f>
        <v>0</v>
      </c>
      <c r="J81" s="234"/>
      <c r="K81" s="235">
        <f>ROUND(E81*J81,2)</f>
        <v>0</v>
      </c>
      <c r="L81" s="235">
        <v>21</v>
      </c>
      <c r="M81" s="235">
        <f>G81*(1+L81/100)</f>
        <v>0</v>
      </c>
      <c r="N81" s="224">
        <v>0.03</v>
      </c>
      <c r="O81" s="224">
        <f>ROUND(E81*N81,5)</f>
        <v>0.06</v>
      </c>
      <c r="P81" s="224">
        <v>0</v>
      </c>
      <c r="Q81" s="224">
        <f>ROUND(E81*P81,5)</f>
        <v>0</v>
      </c>
      <c r="R81" s="224"/>
      <c r="S81" s="224"/>
      <c r="T81" s="225">
        <v>0</v>
      </c>
      <c r="U81" s="224">
        <f>ROUND(E81*T81,2)</f>
        <v>0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169</v>
      </c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ht="22.5" outlineLevel="1" x14ac:dyDescent="0.2">
      <c r="A82" s="215">
        <v>38</v>
      </c>
      <c r="B82" s="222" t="s">
        <v>218</v>
      </c>
      <c r="C82" s="267" t="s">
        <v>219</v>
      </c>
      <c r="D82" s="224" t="s">
        <v>160</v>
      </c>
      <c r="E82" s="230">
        <v>8</v>
      </c>
      <c r="F82" s="234"/>
      <c r="G82" s="235">
        <f>ROUND(E82*F82,2)</f>
        <v>0</v>
      </c>
      <c r="H82" s="234"/>
      <c r="I82" s="235">
        <f>ROUND(E82*H82,2)</f>
        <v>0</v>
      </c>
      <c r="J82" s="234"/>
      <c r="K82" s="235">
        <f>ROUND(E82*J82,2)</f>
        <v>0</v>
      </c>
      <c r="L82" s="235">
        <v>21</v>
      </c>
      <c r="M82" s="235">
        <f>G82*(1+L82/100)</f>
        <v>0</v>
      </c>
      <c r="N82" s="224">
        <v>0.158</v>
      </c>
      <c r="O82" s="224">
        <f>ROUND(E82*N82,5)</f>
        <v>1.264</v>
      </c>
      <c r="P82" s="224">
        <v>0</v>
      </c>
      <c r="Q82" s="224">
        <f>ROUND(E82*P82,5)</f>
        <v>0</v>
      </c>
      <c r="R82" s="224"/>
      <c r="S82" s="224"/>
      <c r="T82" s="225">
        <v>0</v>
      </c>
      <c r="U82" s="224">
        <f>ROUND(E82*T82,2)</f>
        <v>0</v>
      </c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169</v>
      </c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x14ac:dyDescent="0.2">
      <c r="A83" s="216" t="s">
        <v>99</v>
      </c>
      <c r="B83" s="223" t="s">
        <v>66</v>
      </c>
      <c r="C83" s="270" t="s">
        <v>67</v>
      </c>
      <c r="D83" s="228"/>
      <c r="E83" s="233"/>
      <c r="F83" s="238"/>
      <c r="G83" s="238">
        <f>SUMIF(AE84:AE108,"&lt;&gt;NOR",G84:G108)</f>
        <v>0</v>
      </c>
      <c r="H83" s="238"/>
      <c r="I83" s="238">
        <f>SUM(I84:I108)</f>
        <v>0</v>
      </c>
      <c r="J83" s="238"/>
      <c r="K83" s="238">
        <f>SUM(K84:K108)</f>
        <v>0</v>
      </c>
      <c r="L83" s="238"/>
      <c r="M83" s="238">
        <f>SUM(M84:M108)</f>
        <v>0</v>
      </c>
      <c r="N83" s="228"/>
      <c r="O83" s="228">
        <f>SUM(O84:O108)</f>
        <v>112.89879999999999</v>
      </c>
      <c r="P83" s="228"/>
      <c r="Q83" s="228">
        <f>SUM(Q84:Q108)</f>
        <v>0</v>
      </c>
      <c r="R83" s="228"/>
      <c r="S83" s="228"/>
      <c r="T83" s="229"/>
      <c r="U83" s="228">
        <f>SUM(U84:U108)</f>
        <v>131.06</v>
      </c>
      <c r="AE83" t="s">
        <v>100</v>
      </c>
    </row>
    <row r="84" spans="1:60" outlineLevel="1" x14ac:dyDescent="0.2">
      <c r="A84" s="215">
        <v>39</v>
      </c>
      <c r="B84" s="222" t="s">
        <v>220</v>
      </c>
      <c r="C84" s="267" t="s">
        <v>221</v>
      </c>
      <c r="D84" s="224" t="s">
        <v>103</v>
      </c>
      <c r="E84" s="230">
        <v>185.4</v>
      </c>
      <c r="F84" s="234"/>
      <c r="G84" s="235">
        <f>ROUND(E84*F84,2)</f>
        <v>0</v>
      </c>
      <c r="H84" s="234"/>
      <c r="I84" s="235">
        <f>ROUND(E84*H84,2)</f>
        <v>0</v>
      </c>
      <c r="J84" s="234"/>
      <c r="K84" s="235">
        <f>ROUND(E84*J84,2)</f>
        <v>0</v>
      </c>
      <c r="L84" s="235">
        <v>21</v>
      </c>
      <c r="M84" s="235">
        <f>G84*(1+L84/100)</f>
        <v>0</v>
      </c>
      <c r="N84" s="224">
        <v>0</v>
      </c>
      <c r="O84" s="224">
        <f>ROUND(E84*N84,5)</f>
        <v>0</v>
      </c>
      <c r="P84" s="224">
        <v>0</v>
      </c>
      <c r="Q84" s="224">
        <f>ROUND(E84*P84,5)</f>
        <v>0</v>
      </c>
      <c r="R84" s="224"/>
      <c r="S84" s="224"/>
      <c r="T84" s="225">
        <v>5.5E-2</v>
      </c>
      <c r="U84" s="224">
        <f>ROUND(E84*T84,2)</f>
        <v>10.199999999999999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104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15"/>
      <c r="B85" s="222"/>
      <c r="C85" s="269" t="s">
        <v>222</v>
      </c>
      <c r="D85" s="227"/>
      <c r="E85" s="232">
        <v>37.4</v>
      </c>
      <c r="F85" s="235"/>
      <c r="G85" s="235"/>
      <c r="H85" s="235"/>
      <c r="I85" s="235"/>
      <c r="J85" s="235"/>
      <c r="K85" s="235"/>
      <c r="L85" s="235"/>
      <c r="M85" s="235"/>
      <c r="N85" s="224"/>
      <c r="O85" s="224"/>
      <c r="P85" s="224"/>
      <c r="Q85" s="224"/>
      <c r="R85" s="224"/>
      <c r="S85" s="224"/>
      <c r="T85" s="225"/>
      <c r="U85" s="224"/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114</v>
      </c>
      <c r="AF85" s="214">
        <v>0</v>
      </c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15"/>
      <c r="B86" s="222"/>
      <c r="C86" s="269" t="s">
        <v>223</v>
      </c>
      <c r="D86" s="227"/>
      <c r="E86" s="232">
        <v>148</v>
      </c>
      <c r="F86" s="235"/>
      <c r="G86" s="235"/>
      <c r="H86" s="235"/>
      <c r="I86" s="235"/>
      <c r="J86" s="235"/>
      <c r="K86" s="235"/>
      <c r="L86" s="235"/>
      <c r="M86" s="235"/>
      <c r="N86" s="224"/>
      <c r="O86" s="224"/>
      <c r="P86" s="224"/>
      <c r="Q86" s="224"/>
      <c r="R86" s="224"/>
      <c r="S86" s="224"/>
      <c r="T86" s="225"/>
      <c r="U86" s="224"/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114</v>
      </c>
      <c r="AF86" s="214">
        <v>0</v>
      </c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15">
        <v>40</v>
      </c>
      <c r="B87" s="222" t="s">
        <v>224</v>
      </c>
      <c r="C87" s="267" t="s">
        <v>225</v>
      </c>
      <c r="D87" s="224" t="s">
        <v>103</v>
      </c>
      <c r="E87" s="230">
        <v>355.1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21</v>
      </c>
      <c r="M87" s="235">
        <f>G87*(1+L87/100)</f>
        <v>0</v>
      </c>
      <c r="N87" s="224">
        <v>0.188</v>
      </c>
      <c r="O87" s="224">
        <f>ROUND(E87*N87,5)</f>
        <v>66.758799999999994</v>
      </c>
      <c r="P87" s="224">
        <v>0</v>
      </c>
      <c r="Q87" s="224">
        <f>ROUND(E87*P87,5)</f>
        <v>0</v>
      </c>
      <c r="R87" s="224"/>
      <c r="S87" s="224"/>
      <c r="T87" s="225">
        <v>0.27200000000000002</v>
      </c>
      <c r="U87" s="224">
        <f>ROUND(E87*T87,2)</f>
        <v>96.59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104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ht="33.75" outlineLevel="1" x14ac:dyDescent="0.2">
      <c r="A88" s="215"/>
      <c r="B88" s="222"/>
      <c r="C88" s="268" t="s">
        <v>226</v>
      </c>
      <c r="D88" s="226"/>
      <c r="E88" s="231"/>
      <c r="F88" s="236"/>
      <c r="G88" s="237"/>
      <c r="H88" s="235"/>
      <c r="I88" s="235"/>
      <c r="J88" s="235"/>
      <c r="K88" s="235"/>
      <c r="L88" s="235"/>
      <c r="M88" s="235"/>
      <c r="N88" s="224"/>
      <c r="O88" s="224"/>
      <c r="P88" s="224"/>
      <c r="Q88" s="224"/>
      <c r="R88" s="224"/>
      <c r="S88" s="224"/>
      <c r="T88" s="225"/>
      <c r="U88" s="224"/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106</v>
      </c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7" t="str">
        <f>C88</f>
        <v>Položka obsahuje osazení do lože z betonu prostého, úpravu obrub řezáním, včetně na dodání hmot pro lože 10 cm i náklady na zřízení bočních opěr. Bez dodávky obrubníků. Množství betonu 0,055 m3/m.</v>
      </c>
      <c r="BB88" s="214"/>
      <c r="BC88" s="214"/>
      <c r="BD88" s="214"/>
      <c r="BE88" s="214"/>
      <c r="BF88" s="214"/>
      <c r="BG88" s="214"/>
      <c r="BH88" s="214"/>
    </row>
    <row r="89" spans="1:60" outlineLevel="1" x14ac:dyDescent="0.2">
      <c r="A89" s="215"/>
      <c r="B89" s="222"/>
      <c r="C89" s="269" t="s">
        <v>227</v>
      </c>
      <c r="D89" s="227"/>
      <c r="E89" s="232">
        <v>185.7</v>
      </c>
      <c r="F89" s="235"/>
      <c r="G89" s="235"/>
      <c r="H89" s="235"/>
      <c r="I89" s="235"/>
      <c r="J89" s="235"/>
      <c r="K89" s="235"/>
      <c r="L89" s="235"/>
      <c r="M89" s="235"/>
      <c r="N89" s="224"/>
      <c r="O89" s="224"/>
      <c r="P89" s="224"/>
      <c r="Q89" s="224"/>
      <c r="R89" s="224"/>
      <c r="S89" s="224"/>
      <c r="T89" s="225"/>
      <c r="U89" s="224"/>
      <c r="V89" s="214"/>
      <c r="W89" s="214"/>
      <c r="X89" s="214"/>
      <c r="Y89" s="214"/>
      <c r="Z89" s="214"/>
      <c r="AA89" s="214"/>
      <c r="AB89" s="214"/>
      <c r="AC89" s="214"/>
      <c r="AD89" s="214"/>
      <c r="AE89" s="214" t="s">
        <v>114</v>
      </c>
      <c r="AF89" s="214">
        <v>0</v>
      </c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15"/>
      <c r="B90" s="222"/>
      <c r="C90" s="269" t="s">
        <v>228</v>
      </c>
      <c r="D90" s="227"/>
      <c r="E90" s="232">
        <v>94.2</v>
      </c>
      <c r="F90" s="235"/>
      <c r="G90" s="235"/>
      <c r="H90" s="235"/>
      <c r="I90" s="235"/>
      <c r="J90" s="235"/>
      <c r="K90" s="235"/>
      <c r="L90" s="235"/>
      <c r="M90" s="235"/>
      <c r="N90" s="224"/>
      <c r="O90" s="224"/>
      <c r="P90" s="224"/>
      <c r="Q90" s="224"/>
      <c r="R90" s="224"/>
      <c r="S90" s="224"/>
      <c r="T90" s="225"/>
      <c r="U90" s="224"/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114</v>
      </c>
      <c r="AF90" s="214">
        <v>0</v>
      </c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15"/>
      <c r="B91" s="222"/>
      <c r="C91" s="269" t="s">
        <v>229</v>
      </c>
      <c r="D91" s="227"/>
      <c r="E91" s="232">
        <v>12.6</v>
      </c>
      <c r="F91" s="235"/>
      <c r="G91" s="235"/>
      <c r="H91" s="235"/>
      <c r="I91" s="235"/>
      <c r="J91" s="235"/>
      <c r="K91" s="235"/>
      <c r="L91" s="235"/>
      <c r="M91" s="235"/>
      <c r="N91" s="224"/>
      <c r="O91" s="224"/>
      <c r="P91" s="224"/>
      <c r="Q91" s="224"/>
      <c r="R91" s="224"/>
      <c r="S91" s="224"/>
      <c r="T91" s="225"/>
      <c r="U91" s="224"/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114</v>
      </c>
      <c r="AF91" s="214">
        <v>0</v>
      </c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15"/>
      <c r="B92" s="222"/>
      <c r="C92" s="269" t="s">
        <v>230</v>
      </c>
      <c r="D92" s="227"/>
      <c r="E92" s="232">
        <v>32</v>
      </c>
      <c r="F92" s="235"/>
      <c r="G92" s="235"/>
      <c r="H92" s="235"/>
      <c r="I92" s="235"/>
      <c r="J92" s="235"/>
      <c r="K92" s="235"/>
      <c r="L92" s="235"/>
      <c r="M92" s="235"/>
      <c r="N92" s="224"/>
      <c r="O92" s="224"/>
      <c r="P92" s="224"/>
      <c r="Q92" s="224"/>
      <c r="R92" s="224"/>
      <c r="S92" s="224"/>
      <c r="T92" s="225"/>
      <c r="U92" s="224"/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114</v>
      </c>
      <c r="AF92" s="214">
        <v>0</v>
      </c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15"/>
      <c r="B93" s="222"/>
      <c r="C93" s="269" t="s">
        <v>231</v>
      </c>
      <c r="D93" s="227"/>
      <c r="E93" s="232">
        <v>30.6</v>
      </c>
      <c r="F93" s="235"/>
      <c r="G93" s="235"/>
      <c r="H93" s="235"/>
      <c r="I93" s="235"/>
      <c r="J93" s="235"/>
      <c r="K93" s="235"/>
      <c r="L93" s="235"/>
      <c r="M93" s="235"/>
      <c r="N93" s="224"/>
      <c r="O93" s="224"/>
      <c r="P93" s="224"/>
      <c r="Q93" s="224"/>
      <c r="R93" s="224"/>
      <c r="S93" s="224"/>
      <c r="T93" s="225"/>
      <c r="U93" s="224"/>
      <c r="V93" s="214"/>
      <c r="W93" s="214"/>
      <c r="X93" s="214"/>
      <c r="Y93" s="214"/>
      <c r="Z93" s="214"/>
      <c r="AA93" s="214"/>
      <c r="AB93" s="214"/>
      <c r="AC93" s="214"/>
      <c r="AD93" s="214"/>
      <c r="AE93" s="214" t="s">
        <v>114</v>
      </c>
      <c r="AF93" s="214">
        <v>0</v>
      </c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15">
        <v>41</v>
      </c>
      <c r="B94" s="222" t="s">
        <v>232</v>
      </c>
      <c r="C94" s="267" t="s">
        <v>233</v>
      </c>
      <c r="D94" s="224" t="s">
        <v>103</v>
      </c>
      <c r="E94" s="230">
        <v>72</v>
      </c>
      <c r="F94" s="234"/>
      <c r="G94" s="235">
        <f>ROUND(E94*F94,2)</f>
        <v>0</v>
      </c>
      <c r="H94" s="234"/>
      <c r="I94" s="235">
        <f>ROUND(E94*H94,2)</f>
        <v>0</v>
      </c>
      <c r="J94" s="234"/>
      <c r="K94" s="235">
        <f>ROUND(E94*J94,2)</f>
        <v>0</v>
      </c>
      <c r="L94" s="235">
        <v>21</v>
      </c>
      <c r="M94" s="235">
        <f>G94*(1+L94/100)</f>
        <v>0</v>
      </c>
      <c r="N94" s="224">
        <v>0.185</v>
      </c>
      <c r="O94" s="224">
        <f>ROUND(E94*N94,5)</f>
        <v>13.32</v>
      </c>
      <c r="P94" s="224">
        <v>0</v>
      </c>
      <c r="Q94" s="224">
        <f>ROUND(E94*P94,5)</f>
        <v>0</v>
      </c>
      <c r="R94" s="224"/>
      <c r="S94" s="224"/>
      <c r="T94" s="225">
        <v>0.33704000000000001</v>
      </c>
      <c r="U94" s="224">
        <f>ROUND(E94*T94,2)</f>
        <v>24.27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104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ht="33.75" outlineLevel="1" x14ac:dyDescent="0.2">
      <c r="A95" s="215"/>
      <c r="B95" s="222"/>
      <c r="C95" s="268" t="s">
        <v>226</v>
      </c>
      <c r="D95" s="226"/>
      <c r="E95" s="231"/>
      <c r="F95" s="236"/>
      <c r="G95" s="237"/>
      <c r="H95" s="235"/>
      <c r="I95" s="235"/>
      <c r="J95" s="235"/>
      <c r="K95" s="235"/>
      <c r="L95" s="235"/>
      <c r="M95" s="235"/>
      <c r="N95" s="224"/>
      <c r="O95" s="224"/>
      <c r="P95" s="224"/>
      <c r="Q95" s="224"/>
      <c r="R95" s="224"/>
      <c r="S95" s="224"/>
      <c r="T95" s="225"/>
      <c r="U95" s="224"/>
      <c r="V95" s="214"/>
      <c r="W95" s="214"/>
      <c r="X95" s="214"/>
      <c r="Y95" s="214"/>
      <c r="Z95" s="214"/>
      <c r="AA95" s="214"/>
      <c r="AB95" s="214"/>
      <c r="AC95" s="214"/>
      <c r="AD95" s="214"/>
      <c r="AE95" s="214" t="s">
        <v>106</v>
      </c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7" t="str">
        <f>C95</f>
        <v>Položka obsahuje osazení do lože z betonu prostého, úpravu obrub řezáním, včetně na dodání hmot pro lože 10 cm i náklady na zřízení bočních opěr. Bez dodávky obrubníků. Množství betonu 0,055 m3/m.</v>
      </c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15"/>
      <c r="B96" s="222"/>
      <c r="C96" s="269" t="s">
        <v>234</v>
      </c>
      <c r="D96" s="227"/>
      <c r="E96" s="232">
        <v>72</v>
      </c>
      <c r="F96" s="235"/>
      <c r="G96" s="235"/>
      <c r="H96" s="235"/>
      <c r="I96" s="235"/>
      <c r="J96" s="235"/>
      <c r="K96" s="235"/>
      <c r="L96" s="235"/>
      <c r="M96" s="235"/>
      <c r="N96" s="224"/>
      <c r="O96" s="224"/>
      <c r="P96" s="224"/>
      <c r="Q96" s="224"/>
      <c r="R96" s="224"/>
      <c r="S96" s="224"/>
      <c r="T96" s="225"/>
      <c r="U96" s="224"/>
      <c r="V96" s="214"/>
      <c r="W96" s="214"/>
      <c r="X96" s="214"/>
      <c r="Y96" s="214"/>
      <c r="Z96" s="214"/>
      <c r="AA96" s="214"/>
      <c r="AB96" s="214"/>
      <c r="AC96" s="214"/>
      <c r="AD96" s="214"/>
      <c r="AE96" s="214" t="s">
        <v>114</v>
      </c>
      <c r="AF96" s="214">
        <v>0</v>
      </c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">
      <c r="A97" s="215">
        <v>42</v>
      </c>
      <c r="B97" s="222" t="s">
        <v>235</v>
      </c>
      <c r="C97" s="267" t="s">
        <v>236</v>
      </c>
      <c r="D97" s="224" t="s">
        <v>160</v>
      </c>
      <c r="E97" s="230">
        <v>269</v>
      </c>
      <c r="F97" s="234"/>
      <c r="G97" s="235">
        <f>ROUND(E97*F97,2)</f>
        <v>0</v>
      </c>
      <c r="H97" s="234"/>
      <c r="I97" s="235">
        <f>ROUND(E97*H97,2)</f>
        <v>0</v>
      </c>
      <c r="J97" s="234"/>
      <c r="K97" s="235">
        <f>ROUND(E97*J97,2)</f>
        <v>0</v>
      </c>
      <c r="L97" s="235">
        <v>21</v>
      </c>
      <c r="M97" s="235">
        <f>G97*(1+L97/100)</f>
        <v>0</v>
      </c>
      <c r="N97" s="224">
        <v>0.08</v>
      </c>
      <c r="O97" s="224">
        <f>ROUND(E97*N97,5)</f>
        <v>21.52</v>
      </c>
      <c r="P97" s="224">
        <v>0</v>
      </c>
      <c r="Q97" s="224">
        <f>ROUND(E97*P97,5)</f>
        <v>0</v>
      </c>
      <c r="R97" s="224"/>
      <c r="S97" s="224"/>
      <c r="T97" s="225">
        <v>0</v>
      </c>
      <c r="U97" s="224">
        <f>ROUND(E97*T97,2)</f>
        <v>0</v>
      </c>
      <c r="V97" s="214"/>
      <c r="W97" s="214"/>
      <c r="X97" s="214"/>
      <c r="Y97" s="214"/>
      <c r="Z97" s="214"/>
      <c r="AA97" s="214"/>
      <c r="AB97" s="214"/>
      <c r="AC97" s="214"/>
      <c r="AD97" s="214"/>
      <c r="AE97" s="214" t="s">
        <v>169</v>
      </c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 x14ac:dyDescent="0.2">
      <c r="A98" s="215"/>
      <c r="B98" s="222"/>
      <c r="C98" s="269" t="s">
        <v>237</v>
      </c>
      <c r="D98" s="227"/>
      <c r="E98" s="232">
        <v>185</v>
      </c>
      <c r="F98" s="235"/>
      <c r="G98" s="235"/>
      <c r="H98" s="235"/>
      <c r="I98" s="235"/>
      <c r="J98" s="235"/>
      <c r="K98" s="235"/>
      <c r="L98" s="235"/>
      <c r="M98" s="235"/>
      <c r="N98" s="224"/>
      <c r="O98" s="224"/>
      <c r="P98" s="224"/>
      <c r="Q98" s="224"/>
      <c r="R98" s="224"/>
      <c r="S98" s="224"/>
      <c r="T98" s="225"/>
      <c r="U98" s="224"/>
      <c r="V98" s="214"/>
      <c r="W98" s="214"/>
      <c r="X98" s="214"/>
      <c r="Y98" s="214"/>
      <c r="Z98" s="214"/>
      <c r="AA98" s="214"/>
      <c r="AB98" s="214"/>
      <c r="AC98" s="214"/>
      <c r="AD98" s="214"/>
      <c r="AE98" s="214" t="s">
        <v>114</v>
      </c>
      <c r="AF98" s="214">
        <v>0</v>
      </c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15"/>
      <c r="B99" s="222"/>
      <c r="C99" s="269" t="s">
        <v>238</v>
      </c>
      <c r="D99" s="227"/>
      <c r="E99" s="232">
        <v>72</v>
      </c>
      <c r="F99" s="235"/>
      <c r="G99" s="235"/>
      <c r="H99" s="235"/>
      <c r="I99" s="235"/>
      <c r="J99" s="235"/>
      <c r="K99" s="235"/>
      <c r="L99" s="235"/>
      <c r="M99" s="235"/>
      <c r="N99" s="224"/>
      <c r="O99" s="224"/>
      <c r="P99" s="224"/>
      <c r="Q99" s="224"/>
      <c r="R99" s="224"/>
      <c r="S99" s="224"/>
      <c r="T99" s="225"/>
      <c r="U99" s="224"/>
      <c r="V99" s="214"/>
      <c r="W99" s="214"/>
      <c r="X99" s="214"/>
      <c r="Y99" s="214"/>
      <c r="Z99" s="214"/>
      <c r="AA99" s="214"/>
      <c r="AB99" s="214"/>
      <c r="AC99" s="214"/>
      <c r="AD99" s="214"/>
      <c r="AE99" s="214" t="s">
        <v>114</v>
      </c>
      <c r="AF99" s="214">
        <v>0</v>
      </c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15"/>
      <c r="B100" s="222"/>
      <c r="C100" s="269" t="s">
        <v>239</v>
      </c>
      <c r="D100" s="227"/>
      <c r="E100" s="232">
        <v>4</v>
      </c>
      <c r="F100" s="235"/>
      <c r="G100" s="235"/>
      <c r="H100" s="235"/>
      <c r="I100" s="235"/>
      <c r="J100" s="235"/>
      <c r="K100" s="235"/>
      <c r="L100" s="235"/>
      <c r="M100" s="235"/>
      <c r="N100" s="224"/>
      <c r="O100" s="224"/>
      <c r="P100" s="224"/>
      <c r="Q100" s="224"/>
      <c r="R100" s="224"/>
      <c r="S100" s="224"/>
      <c r="T100" s="225"/>
      <c r="U100" s="22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 t="s">
        <v>114</v>
      </c>
      <c r="AF100" s="214">
        <v>0</v>
      </c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15"/>
      <c r="B101" s="222"/>
      <c r="C101" s="269" t="s">
        <v>240</v>
      </c>
      <c r="D101" s="227"/>
      <c r="E101" s="232">
        <v>8</v>
      </c>
      <c r="F101" s="235"/>
      <c r="G101" s="235"/>
      <c r="H101" s="235"/>
      <c r="I101" s="235"/>
      <c r="J101" s="235"/>
      <c r="K101" s="235"/>
      <c r="L101" s="235"/>
      <c r="M101" s="235"/>
      <c r="N101" s="224"/>
      <c r="O101" s="224"/>
      <c r="P101" s="224"/>
      <c r="Q101" s="224"/>
      <c r="R101" s="224"/>
      <c r="S101" s="224"/>
      <c r="T101" s="225"/>
      <c r="U101" s="22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 t="s">
        <v>114</v>
      </c>
      <c r="AF101" s="214">
        <v>0</v>
      </c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ht="22.5" outlineLevel="1" x14ac:dyDescent="0.2">
      <c r="A102" s="215">
        <v>43</v>
      </c>
      <c r="B102" s="222" t="s">
        <v>241</v>
      </c>
      <c r="C102" s="267" t="s">
        <v>242</v>
      </c>
      <c r="D102" s="224" t="s">
        <v>160</v>
      </c>
      <c r="E102" s="230">
        <v>50</v>
      </c>
      <c r="F102" s="234"/>
      <c r="G102" s="235">
        <f>ROUND(E102*F102,2)</f>
        <v>0</v>
      </c>
      <c r="H102" s="234"/>
      <c r="I102" s="235">
        <f>ROUND(E102*H102,2)</f>
        <v>0</v>
      </c>
      <c r="J102" s="234"/>
      <c r="K102" s="235">
        <f>ROUND(E102*J102,2)</f>
        <v>0</v>
      </c>
      <c r="L102" s="235">
        <v>21</v>
      </c>
      <c r="M102" s="235">
        <f>G102*(1+L102/100)</f>
        <v>0</v>
      </c>
      <c r="N102" s="224">
        <v>0.04</v>
      </c>
      <c r="O102" s="224">
        <f>ROUND(E102*N102,5)</f>
        <v>2</v>
      </c>
      <c r="P102" s="224">
        <v>0</v>
      </c>
      <c r="Q102" s="224">
        <f>ROUND(E102*P102,5)</f>
        <v>0</v>
      </c>
      <c r="R102" s="224"/>
      <c r="S102" s="224"/>
      <c r="T102" s="225">
        <v>0</v>
      </c>
      <c r="U102" s="224">
        <f>ROUND(E102*T102,2)</f>
        <v>0</v>
      </c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 t="s">
        <v>169</v>
      </c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1" x14ac:dyDescent="0.2">
      <c r="A103" s="215">
        <v>44</v>
      </c>
      <c r="B103" s="222" t="s">
        <v>243</v>
      </c>
      <c r="C103" s="267" t="s">
        <v>244</v>
      </c>
      <c r="D103" s="224" t="s">
        <v>160</v>
      </c>
      <c r="E103" s="230">
        <v>32</v>
      </c>
      <c r="F103" s="234"/>
      <c r="G103" s="235">
        <f>ROUND(E103*F103,2)</f>
        <v>0</v>
      </c>
      <c r="H103" s="234"/>
      <c r="I103" s="235">
        <f>ROUND(E103*H103,2)</f>
        <v>0</v>
      </c>
      <c r="J103" s="234"/>
      <c r="K103" s="235">
        <f>ROUND(E103*J103,2)</f>
        <v>0</v>
      </c>
      <c r="L103" s="235">
        <v>21</v>
      </c>
      <c r="M103" s="235">
        <f>G103*(1+L103/100)</f>
        <v>0</v>
      </c>
      <c r="N103" s="224">
        <v>6.9000000000000006E-2</v>
      </c>
      <c r="O103" s="224">
        <f>ROUND(E103*N103,5)</f>
        <v>2.2080000000000002</v>
      </c>
      <c r="P103" s="224">
        <v>0</v>
      </c>
      <c r="Q103" s="224">
        <f>ROUND(E103*P103,5)</f>
        <v>0</v>
      </c>
      <c r="R103" s="224"/>
      <c r="S103" s="224"/>
      <c r="T103" s="225">
        <v>0</v>
      </c>
      <c r="U103" s="224">
        <f>ROUND(E103*T103,2)</f>
        <v>0</v>
      </c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 t="s">
        <v>169</v>
      </c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 x14ac:dyDescent="0.2">
      <c r="A104" s="215"/>
      <c r="B104" s="222"/>
      <c r="C104" s="269" t="s">
        <v>245</v>
      </c>
      <c r="D104" s="227"/>
      <c r="E104" s="232">
        <v>32</v>
      </c>
      <c r="F104" s="235"/>
      <c r="G104" s="235"/>
      <c r="H104" s="235"/>
      <c r="I104" s="235"/>
      <c r="J104" s="235"/>
      <c r="K104" s="235"/>
      <c r="L104" s="235"/>
      <c r="M104" s="235"/>
      <c r="N104" s="224"/>
      <c r="O104" s="224"/>
      <c r="P104" s="224"/>
      <c r="Q104" s="224"/>
      <c r="R104" s="224"/>
      <c r="S104" s="224"/>
      <c r="T104" s="225"/>
      <c r="U104" s="22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 t="s">
        <v>114</v>
      </c>
      <c r="AF104" s="214">
        <v>0</v>
      </c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15">
        <v>45</v>
      </c>
      <c r="B105" s="222" t="s">
        <v>246</v>
      </c>
      <c r="C105" s="267" t="s">
        <v>247</v>
      </c>
      <c r="D105" s="224" t="s">
        <v>160</v>
      </c>
      <c r="E105" s="230">
        <v>96</v>
      </c>
      <c r="F105" s="234"/>
      <c r="G105" s="235">
        <f>ROUND(E105*F105,2)</f>
        <v>0</v>
      </c>
      <c r="H105" s="234"/>
      <c r="I105" s="235">
        <f>ROUND(E105*H105,2)</f>
        <v>0</v>
      </c>
      <c r="J105" s="234"/>
      <c r="K105" s="235">
        <f>ROUND(E105*J105,2)</f>
        <v>0</v>
      </c>
      <c r="L105" s="235">
        <v>21</v>
      </c>
      <c r="M105" s="235">
        <f>G105*(1+L105/100)</f>
        <v>0</v>
      </c>
      <c r="N105" s="224">
        <v>5.1999999999999998E-2</v>
      </c>
      <c r="O105" s="224">
        <f>ROUND(E105*N105,5)</f>
        <v>4.992</v>
      </c>
      <c r="P105" s="224">
        <v>0</v>
      </c>
      <c r="Q105" s="224">
        <f>ROUND(E105*P105,5)</f>
        <v>0</v>
      </c>
      <c r="R105" s="224"/>
      <c r="S105" s="224"/>
      <c r="T105" s="225">
        <v>0</v>
      </c>
      <c r="U105" s="224">
        <f>ROUND(E105*T105,2)</f>
        <v>0</v>
      </c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 t="s">
        <v>169</v>
      </c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 x14ac:dyDescent="0.2">
      <c r="A106" s="215"/>
      <c r="B106" s="222"/>
      <c r="C106" s="269" t="s">
        <v>248</v>
      </c>
      <c r="D106" s="227"/>
      <c r="E106" s="232">
        <v>96</v>
      </c>
      <c r="F106" s="235"/>
      <c r="G106" s="235"/>
      <c r="H106" s="235"/>
      <c r="I106" s="235"/>
      <c r="J106" s="235"/>
      <c r="K106" s="235"/>
      <c r="L106" s="235"/>
      <c r="M106" s="235"/>
      <c r="N106" s="224"/>
      <c r="O106" s="224"/>
      <c r="P106" s="224"/>
      <c r="Q106" s="224"/>
      <c r="R106" s="224"/>
      <c r="S106" s="224"/>
      <c r="T106" s="225"/>
      <c r="U106" s="22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 t="s">
        <v>114</v>
      </c>
      <c r="AF106" s="214">
        <v>0</v>
      </c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15">
        <v>46</v>
      </c>
      <c r="B107" s="222" t="s">
        <v>249</v>
      </c>
      <c r="C107" s="267" t="s">
        <v>250</v>
      </c>
      <c r="D107" s="224" t="s">
        <v>160</v>
      </c>
      <c r="E107" s="230">
        <v>10</v>
      </c>
      <c r="F107" s="234"/>
      <c r="G107" s="235">
        <f>ROUND(E107*F107,2)</f>
        <v>0</v>
      </c>
      <c r="H107" s="234"/>
      <c r="I107" s="235">
        <f>ROUND(E107*H107,2)</f>
        <v>0</v>
      </c>
      <c r="J107" s="234"/>
      <c r="K107" s="235">
        <f>ROUND(E107*J107,2)</f>
        <v>0</v>
      </c>
      <c r="L107" s="235">
        <v>21</v>
      </c>
      <c r="M107" s="235">
        <f>G107*(1+L107/100)</f>
        <v>0</v>
      </c>
      <c r="N107" s="224">
        <v>5.5E-2</v>
      </c>
      <c r="O107" s="224">
        <f>ROUND(E107*N107,5)</f>
        <v>0.55000000000000004</v>
      </c>
      <c r="P107" s="224">
        <v>0</v>
      </c>
      <c r="Q107" s="224">
        <f>ROUND(E107*P107,5)</f>
        <v>0</v>
      </c>
      <c r="R107" s="224"/>
      <c r="S107" s="224"/>
      <c r="T107" s="225">
        <v>0</v>
      </c>
      <c r="U107" s="224">
        <f>ROUND(E107*T107,2)</f>
        <v>0</v>
      </c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 t="s">
        <v>169</v>
      </c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15">
        <v>47</v>
      </c>
      <c r="B108" s="222" t="s">
        <v>251</v>
      </c>
      <c r="C108" s="267" t="s">
        <v>252</v>
      </c>
      <c r="D108" s="224" t="s">
        <v>160</v>
      </c>
      <c r="E108" s="230">
        <v>25</v>
      </c>
      <c r="F108" s="234"/>
      <c r="G108" s="235">
        <f>ROUND(E108*F108,2)</f>
        <v>0</v>
      </c>
      <c r="H108" s="234"/>
      <c r="I108" s="235">
        <f>ROUND(E108*H108,2)</f>
        <v>0</v>
      </c>
      <c r="J108" s="234"/>
      <c r="K108" s="235">
        <f>ROUND(E108*J108,2)</f>
        <v>0</v>
      </c>
      <c r="L108" s="235">
        <v>21</v>
      </c>
      <c r="M108" s="235">
        <f>G108*(1+L108/100)</f>
        <v>0</v>
      </c>
      <c r="N108" s="224">
        <v>6.2E-2</v>
      </c>
      <c r="O108" s="224">
        <f>ROUND(E108*N108,5)</f>
        <v>1.55</v>
      </c>
      <c r="P108" s="224">
        <v>0</v>
      </c>
      <c r="Q108" s="224">
        <f>ROUND(E108*P108,5)</f>
        <v>0</v>
      </c>
      <c r="R108" s="224"/>
      <c r="S108" s="224"/>
      <c r="T108" s="225">
        <v>0</v>
      </c>
      <c r="U108" s="224">
        <f>ROUND(E108*T108,2)</f>
        <v>0</v>
      </c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 t="s">
        <v>169</v>
      </c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x14ac:dyDescent="0.2">
      <c r="A109" s="216" t="s">
        <v>99</v>
      </c>
      <c r="B109" s="223" t="s">
        <v>68</v>
      </c>
      <c r="C109" s="270" t="s">
        <v>69</v>
      </c>
      <c r="D109" s="228"/>
      <c r="E109" s="233"/>
      <c r="F109" s="238"/>
      <c r="G109" s="238">
        <f>SUMIF(AE110:AE111,"&lt;&gt;NOR",G110:G111)</f>
        <v>0</v>
      </c>
      <c r="H109" s="238"/>
      <c r="I109" s="238">
        <f>SUM(I110:I111)</f>
        <v>0</v>
      </c>
      <c r="J109" s="238"/>
      <c r="K109" s="238">
        <f>SUM(K110:K111)</f>
        <v>0</v>
      </c>
      <c r="L109" s="238"/>
      <c r="M109" s="238">
        <f>SUM(M110:M111)</f>
        <v>0</v>
      </c>
      <c r="N109" s="228"/>
      <c r="O109" s="228">
        <f>SUM(O110:O111)</f>
        <v>0</v>
      </c>
      <c r="P109" s="228"/>
      <c r="Q109" s="228">
        <f>SUM(Q110:Q111)</f>
        <v>0</v>
      </c>
      <c r="R109" s="228"/>
      <c r="S109" s="228"/>
      <c r="T109" s="229"/>
      <c r="U109" s="228">
        <f>SUM(U110:U111)</f>
        <v>154.77000000000001</v>
      </c>
      <c r="AE109" t="s">
        <v>100</v>
      </c>
    </row>
    <row r="110" spans="1:60" outlineLevel="1" x14ac:dyDescent="0.2">
      <c r="A110" s="215">
        <v>48</v>
      </c>
      <c r="B110" s="222" t="s">
        <v>253</v>
      </c>
      <c r="C110" s="267" t="s">
        <v>254</v>
      </c>
      <c r="D110" s="224" t="s">
        <v>255</v>
      </c>
      <c r="E110" s="230">
        <v>57.75</v>
      </c>
      <c r="F110" s="234"/>
      <c r="G110" s="235">
        <f>ROUND(E110*F110,2)</f>
        <v>0</v>
      </c>
      <c r="H110" s="234"/>
      <c r="I110" s="235">
        <f>ROUND(E110*H110,2)</f>
        <v>0</v>
      </c>
      <c r="J110" s="234"/>
      <c r="K110" s="235">
        <f>ROUND(E110*J110,2)</f>
        <v>0</v>
      </c>
      <c r="L110" s="235">
        <v>21</v>
      </c>
      <c r="M110" s="235">
        <f>G110*(1+L110/100)</f>
        <v>0</v>
      </c>
      <c r="N110" s="224">
        <v>0</v>
      </c>
      <c r="O110" s="224">
        <f>ROUND(E110*N110,5)</f>
        <v>0</v>
      </c>
      <c r="P110" s="224">
        <v>0</v>
      </c>
      <c r="Q110" s="224">
        <f>ROUND(E110*P110,5)</f>
        <v>0</v>
      </c>
      <c r="R110" s="224"/>
      <c r="S110" s="224"/>
      <c r="T110" s="225">
        <v>2.68</v>
      </c>
      <c r="U110" s="224">
        <f>ROUND(E110*T110,2)</f>
        <v>154.77000000000001</v>
      </c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 t="s">
        <v>186</v>
      </c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1" x14ac:dyDescent="0.2">
      <c r="A111" s="215">
        <v>49</v>
      </c>
      <c r="B111" s="222" t="s">
        <v>256</v>
      </c>
      <c r="C111" s="267" t="s">
        <v>257</v>
      </c>
      <c r="D111" s="224" t="s">
        <v>255</v>
      </c>
      <c r="E111" s="230">
        <v>57.75</v>
      </c>
      <c r="F111" s="234"/>
      <c r="G111" s="235">
        <f>ROUND(E111*F111,2)</f>
        <v>0</v>
      </c>
      <c r="H111" s="234"/>
      <c r="I111" s="235">
        <f>ROUND(E111*H111,2)</f>
        <v>0</v>
      </c>
      <c r="J111" s="234"/>
      <c r="K111" s="235">
        <f>ROUND(E111*J111,2)</f>
        <v>0</v>
      </c>
      <c r="L111" s="235">
        <v>21</v>
      </c>
      <c r="M111" s="235">
        <f>G111*(1+L111/100)</f>
        <v>0</v>
      </c>
      <c r="N111" s="224">
        <v>0</v>
      </c>
      <c r="O111" s="224">
        <f>ROUND(E111*N111,5)</f>
        <v>0</v>
      </c>
      <c r="P111" s="224">
        <v>0</v>
      </c>
      <c r="Q111" s="224">
        <f>ROUND(E111*P111,5)</f>
        <v>0</v>
      </c>
      <c r="R111" s="224"/>
      <c r="S111" s="224"/>
      <c r="T111" s="225">
        <v>0</v>
      </c>
      <c r="U111" s="224">
        <f>ROUND(E111*T111,2)</f>
        <v>0</v>
      </c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 t="s">
        <v>104</v>
      </c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x14ac:dyDescent="0.2">
      <c r="A112" s="216" t="s">
        <v>99</v>
      </c>
      <c r="B112" s="223" t="s">
        <v>70</v>
      </c>
      <c r="C112" s="270" t="s">
        <v>71</v>
      </c>
      <c r="D112" s="228"/>
      <c r="E112" s="233"/>
      <c r="F112" s="238"/>
      <c r="G112" s="238">
        <f>SUMIF(AE113:AE115,"&lt;&gt;NOR",G113:G115)</f>
        <v>0</v>
      </c>
      <c r="H112" s="238"/>
      <c r="I112" s="238">
        <f>SUM(I113:I115)</f>
        <v>0</v>
      </c>
      <c r="J112" s="238"/>
      <c r="K112" s="238">
        <f>SUM(K113:K115)</f>
        <v>0</v>
      </c>
      <c r="L112" s="238"/>
      <c r="M112" s="238">
        <f>SUM(M113:M115)</f>
        <v>0</v>
      </c>
      <c r="N112" s="228"/>
      <c r="O112" s="228">
        <f>SUM(O113:O115)</f>
        <v>0</v>
      </c>
      <c r="P112" s="228"/>
      <c r="Q112" s="228">
        <f>SUM(Q113:Q115)</f>
        <v>0</v>
      </c>
      <c r="R112" s="228"/>
      <c r="S112" s="228"/>
      <c r="T112" s="229"/>
      <c r="U112" s="228">
        <f>SUM(U113:U115)</f>
        <v>29.08</v>
      </c>
      <c r="AE112" t="s">
        <v>100</v>
      </c>
    </row>
    <row r="113" spans="1:60" outlineLevel="1" x14ac:dyDescent="0.2">
      <c r="A113" s="215">
        <v>50</v>
      </c>
      <c r="B113" s="222" t="s">
        <v>258</v>
      </c>
      <c r="C113" s="267" t="s">
        <v>259</v>
      </c>
      <c r="D113" s="224" t="s">
        <v>255</v>
      </c>
      <c r="E113" s="230">
        <v>1309.6710000000003</v>
      </c>
      <c r="F113" s="234"/>
      <c r="G113" s="235">
        <f>ROUND(E113*F113,2)</f>
        <v>0</v>
      </c>
      <c r="H113" s="234"/>
      <c r="I113" s="235">
        <f>ROUND(E113*H113,2)</f>
        <v>0</v>
      </c>
      <c r="J113" s="234"/>
      <c r="K113" s="235">
        <f>ROUND(E113*J113,2)</f>
        <v>0</v>
      </c>
      <c r="L113" s="235">
        <v>21</v>
      </c>
      <c r="M113" s="235">
        <f>G113*(1+L113/100)</f>
        <v>0</v>
      </c>
      <c r="N113" s="224">
        <v>0</v>
      </c>
      <c r="O113" s="224">
        <f>ROUND(E113*N113,5)</f>
        <v>0</v>
      </c>
      <c r="P113" s="224">
        <v>0</v>
      </c>
      <c r="Q113" s="224">
        <f>ROUND(E113*P113,5)</f>
        <v>0</v>
      </c>
      <c r="R113" s="224"/>
      <c r="S113" s="224"/>
      <c r="T113" s="225">
        <v>1.6E-2</v>
      </c>
      <c r="U113" s="224">
        <f>ROUND(E113*T113,2)</f>
        <v>20.95</v>
      </c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 t="s">
        <v>104</v>
      </c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15"/>
      <c r="B114" s="222"/>
      <c r="C114" s="269" t="s">
        <v>260</v>
      </c>
      <c r="D114" s="227"/>
      <c r="E114" s="232">
        <v>1309.671</v>
      </c>
      <c r="F114" s="235"/>
      <c r="G114" s="235"/>
      <c r="H114" s="235"/>
      <c r="I114" s="235"/>
      <c r="J114" s="235"/>
      <c r="K114" s="235"/>
      <c r="L114" s="235"/>
      <c r="M114" s="235"/>
      <c r="N114" s="224"/>
      <c r="O114" s="224"/>
      <c r="P114" s="224"/>
      <c r="Q114" s="224"/>
      <c r="R114" s="224"/>
      <c r="S114" s="224"/>
      <c r="T114" s="225"/>
      <c r="U114" s="22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 t="s">
        <v>114</v>
      </c>
      <c r="AF114" s="214">
        <v>0</v>
      </c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15">
        <v>51</v>
      </c>
      <c r="B115" s="222" t="s">
        <v>261</v>
      </c>
      <c r="C115" s="267" t="s">
        <v>262</v>
      </c>
      <c r="D115" s="224" t="s">
        <v>255</v>
      </c>
      <c r="E115" s="230">
        <v>38.44</v>
      </c>
      <c r="F115" s="234"/>
      <c r="G115" s="235">
        <f>ROUND(E115*F115,2)</f>
        <v>0</v>
      </c>
      <c r="H115" s="234"/>
      <c r="I115" s="235">
        <f>ROUND(E115*H115,2)</f>
        <v>0</v>
      </c>
      <c r="J115" s="234"/>
      <c r="K115" s="235">
        <f>ROUND(E115*J115,2)</f>
        <v>0</v>
      </c>
      <c r="L115" s="235">
        <v>21</v>
      </c>
      <c r="M115" s="235">
        <f>G115*(1+L115/100)</f>
        <v>0</v>
      </c>
      <c r="N115" s="224">
        <v>0</v>
      </c>
      <c r="O115" s="224">
        <f>ROUND(E115*N115,5)</f>
        <v>0</v>
      </c>
      <c r="P115" s="224">
        <v>0</v>
      </c>
      <c r="Q115" s="224">
        <f>ROUND(E115*P115,5)</f>
        <v>0</v>
      </c>
      <c r="R115" s="224"/>
      <c r="S115" s="224"/>
      <c r="T115" s="225">
        <v>0.21149999999999999</v>
      </c>
      <c r="U115" s="224">
        <f>ROUND(E115*T115,2)</f>
        <v>8.1300000000000008</v>
      </c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 t="s">
        <v>104</v>
      </c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x14ac:dyDescent="0.2">
      <c r="A116" s="216" t="s">
        <v>99</v>
      </c>
      <c r="B116" s="223" t="s">
        <v>72</v>
      </c>
      <c r="C116" s="270" t="s">
        <v>26</v>
      </c>
      <c r="D116" s="228"/>
      <c r="E116" s="233"/>
      <c r="F116" s="238"/>
      <c r="G116" s="238">
        <f>SUMIF(AE117:AE120,"&lt;&gt;NOR",G117:G120)</f>
        <v>0</v>
      </c>
      <c r="H116" s="238"/>
      <c r="I116" s="238">
        <f>SUM(I117:I120)</f>
        <v>0</v>
      </c>
      <c r="J116" s="238"/>
      <c r="K116" s="238">
        <f>SUM(K117:K120)</f>
        <v>0</v>
      </c>
      <c r="L116" s="238"/>
      <c r="M116" s="238">
        <f>SUM(M117:M120)</f>
        <v>0</v>
      </c>
      <c r="N116" s="228"/>
      <c r="O116" s="228">
        <f>SUM(O117:O120)</f>
        <v>0</v>
      </c>
      <c r="P116" s="228"/>
      <c r="Q116" s="228">
        <f>SUM(Q117:Q120)</f>
        <v>0</v>
      </c>
      <c r="R116" s="228"/>
      <c r="S116" s="228"/>
      <c r="T116" s="229"/>
      <c r="U116" s="228">
        <f>SUM(U117:U120)</f>
        <v>0</v>
      </c>
      <c r="AE116" t="s">
        <v>100</v>
      </c>
    </row>
    <row r="117" spans="1:60" outlineLevel="1" x14ac:dyDescent="0.2">
      <c r="A117" s="215">
        <v>52</v>
      </c>
      <c r="B117" s="222" t="s">
        <v>263</v>
      </c>
      <c r="C117" s="267" t="s">
        <v>264</v>
      </c>
      <c r="D117" s="224" t="s">
        <v>265</v>
      </c>
      <c r="E117" s="230">
        <v>1</v>
      </c>
      <c r="F117" s="234"/>
      <c r="G117" s="235">
        <f>ROUND(E117*F117,2)</f>
        <v>0</v>
      </c>
      <c r="H117" s="234"/>
      <c r="I117" s="235">
        <f>ROUND(E117*H117,2)</f>
        <v>0</v>
      </c>
      <c r="J117" s="234"/>
      <c r="K117" s="235">
        <f>ROUND(E117*J117,2)</f>
        <v>0</v>
      </c>
      <c r="L117" s="235">
        <v>21</v>
      </c>
      <c r="M117" s="235">
        <f>G117*(1+L117/100)</f>
        <v>0</v>
      </c>
      <c r="N117" s="224">
        <v>0</v>
      </c>
      <c r="O117" s="224">
        <f>ROUND(E117*N117,5)</f>
        <v>0</v>
      </c>
      <c r="P117" s="224">
        <v>0</v>
      </c>
      <c r="Q117" s="224">
        <f>ROUND(E117*P117,5)</f>
        <v>0</v>
      </c>
      <c r="R117" s="224"/>
      <c r="S117" s="224"/>
      <c r="T117" s="225">
        <v>0</v>
      </c>
      <c r="U117" s="224">
        <f>ROUND(E117*T117,2)</f>
        <v>0</v>
      </c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 t="s">
        <v>266</v>
      </c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 x14ac:dyDescent="0.2">
      <c r="A118" s="215">
        <v>53</v>
      </c>
      <c r="B118" s="222" t="s">
        <v>267</v>
      </c>
      <c r="C118" s="267" t="s">
        <v>268</v>
      </c>
      <c r="D118" s="224" t="s">
        <v>265</v>
      </c>
      <c r="E118" s="230">
        <v>1</v>
      </c>
      <c r="F118" s="234"/>
      <c r="G118" s="235">
        <f>ROUND(E118*F118,2)</f>
        <v>0</v>
      </c>
      <c r="H118" s="234"/>
      <c r="I118" s="235">
        <f>ROUND(E118*H118,2)</f>
        <v>0</v>
      </c>
      <c r="J118" s="234"/>
      <c r="K118" s="235">
        <f>ROUND(E118*J118,2)</f>
        <v>0</v>
      </c>
      <c r="L118" s="235">
        <v>21</v>
      </c>
      <c r="M118" s="235">
        <f>G118*(1+L118/100)</f>
        <v>0</v>
      </c>
      <c r="N118" s="224">
        <v>0</v>
      </c>
      <c r="O118" s="224">
        <f>ROUND(E118*N118,5)</f>
        <v>0</v>
      </c>
      <c r="P118" s="224">
        <v>0</v>
      </c>
      <c r="Q118" s="224">
        <f>ROUND(E118*P118,5)</f>
        <v>0</v>
      </c>
      <c r="R118" s="224"/>
      <c r="S118" s="224"/>
      <c r="T118" s="225">
        <v>0</v>
      </c>
      <c r="U118" s="224">
        <f>ROUND(E118*T118,2)</f>
        <v>0</v>
      </c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 t="s">
        <v>266</v>
      </c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15">
        <v>54</v>
      </c>
      <c r="B119" s="222" t="s">
        <v>269</v>
      </c>
      <c r="C119" s="267" t="s">
        <v>270</v>
      </c>
      <c r="D119" s="224" t="s">
        <v>265</v>
      </c>
      <c r="E119" s="230">
        <v>1</v>
      </c>
      <c r="F119" s="234"/>
      <c r="G119" s="235">
        <f>ROUND(E119*F119,2)</f>
        <v>0</v>
      </c>
      <c r="H119" s="234"/>
      <c r="I119" s="235">
        <f>ROUND(E119*H119,2)</f>
        <v>0</v>
      </c>
      <c r="J119" s="234"/>
      <c r="K119" s="235">
        <f>ROUND(E119*J119,2)</f>
        <v>0</v>
      </c>
      <c r="L119" s="235">
        <v>21</v>
      </c>
      <c r="M119" s="235">
        <f>G119*(1+L119/100)</f>
        <v>0</v>
      </c>
      <c r="N119" s="224">
        <v>0</v>
      </c>
      <c r="O119" s="224">
        <f>ROUND(E119*N119,5)</f>
        <v>0</v>
      </c>
      <c r="P119" s="224">
        <v>0</v>
      </c>
      <c r="Q119" s="224">
        <f>ROUND(E119*P119,5)</f>
        <v>0</v>
      </c>
      <c r="R119" s="224"/>
      <c r="S119" s="224"/>
      <c r="T119" s="225">
        <v>0</v>
      </c>
      <c r="U119" s="224">
        <f>ROUND(E119*T119,2)</f>
        <v>0</v>
      </c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 t="s">
        <v>266</v>
      </c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46">
        <v>55</v>
      </c>
      <c r="B120" s="247" t="s">
        <v>271</v>
      </c>
      <c r="C120" s="271" t="s">
        <v>272</v>
      </c>
      <c r="D120" s="248" t="s">
        <v>265</v>
      </c>
      <c r="E120" s="249">
        <v>1</v>
      </c>
      <c r="F120" s="250"/>
      <c r="G120" s="251">
        <f>ROUND(E120*F120,2)</f>
        <v>0</v>
      </c>
      <c r="H120" s="250"/>
      <c r="I120" s="251">
        <f>ROUND(E120*H120,2)</f>
        <v>0</v>
      </c>
      <c r="J120" s="250"/>
      <c r="K120" s="251">
        <f>ROUND(E120*J120,2)</f>
        <v>0</v>
      </c>
      <c r="L120" s="251">
        <v>21</v>
      </c>
      <c r="M120" s="251">
        <f>G120*(1+L120/100)</f>
        <v>0</v>
      </c>
      <c r="N120" s="248">
        <v>0</v>
      </c>
      <c r="O120" s="248">
        <f>ROUND(E120*N120,5)</f>
        <v>0</v>
      </c>
      <c r="P120" s="248">
        <v>0</v>
      </c>
      <c r="Q120" s="248">
        <f>ROUND(E120*P120,5)</f>
        <v>0</v>
      </c>
      <c r="R120" s="248"/>
      <c r="S120" s="248"/>
      <c r="T120" s="252">
        <v>0</v>
      </c>
      <c r="U120" s="248">
        <f>ROUND(E120*T120,2)</f>
        <v>0</v>
      </c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 t="s">
        <v>266</v>
      </c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x14ac:dyDescent="0.2">
      <c r="A121" s="6"/>
      <c r="B121" s="7" t="s">
        <v>273</v>
      </c>
      <c r="C121" s="272" t="s">
        <v>273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AC121">
        <v>15</v>
      </c>
      <c r="AD121">
        <v>21</v>
      </c>
    </row>
    <row r="122" spans="1:60" x14ac:dyDescent="0.2">
      <c r="A122" s="253"/>
      <c r="B122" s="254">
        <v>26</v>
      </c>
      <c r="C122" s="273" t="s">
        <v>273</v>
      </c>
      <c r="D122" s="255"/>
      <c r="E122" s="255"/>
      <c r="F122" s="255"/>
      <c r="G122" s="266">
        <f>G8+G31+G56+G83+G109+G112+G116</f>
        <v>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AC122">
        <f>SUMIF(L7:L120,AC121,G7:G120)</f>
        <v>0</v>
      </c>
      <c r="AD122">
        <f>SUMIF(L7:L120,AD121,G7:G120)</f>
        <v>0</v>
      </c>
      <c r="AE122" t="s">
        <v>274</v>
      </c>
    </row>
    <row r="123" spans="1:60" x14ac:dyDescent="0.2">
      <c r="A123" s="6"/>
      <c r="B123" s="7" t="s">
        <v>273</v>
      </c>
      <c r="C123" s="272" t="s">
        <v>273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60" x14ac:dyDescent="0.2">
      <c r="A124" s="6"/>
      <c r="B124" s="7" t="s">
        <v>273</v>
      </c>
      <c r="C124" s="272" t="s">
        <v>273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 x14ac:dyDescent="0.2">
      <c r="A125" s="256">
        <v>33</v>
      </c>
      <c r="B125" s="256"/>
      <c r="C125" s="27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 x14ac:dyDescent="0.2">
      <c r="A126" s="257"/>
      <c r="B126" s="258"/>
      <c r="C126" s="275"/>
      <c r="D126" s="258"/>
      <c r="E126" s="258"/>
      <c r="F126" s="258"/>
      <c r="G126" s="259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AE126" t="s">
        <v>275</v>
      </c>
    </row>
    <row r="127" spans="1:60" x14ac:dyDescent="0.2">
      <c r="A127" s="260"/>
      <c r="B127" s="261"/>
      <c r="C127" s="276"/>
      <c r="D127" s="261"/>
      <c r="E127" s="261"/>
      <c r="F127" s="261"/>
      <c r="G127" s="26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60" x14ac:dyDescent="0.2">
      <c r="A128" s="260"/>
      <c r="B128" s="261"/>
      <c r="C128" s="276"/>
      <c r="D128" s="261"/>
      <c r="E128" s="261"/>
      <c r="F128" s="261"/>
      <c r="G128" s="26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">
      <c r="A129" s="260"/>
      <c r="B129" s="261"/>
      <c r="C129" s="276"/>
      <c r="D129" s="261"/>
      <c r="E129" s="261"/>
      <c r="F129" s="261"/>
      <c r="G129" s="26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x14ac:dyDescent="0.2">
      <c r="A130" s="263"/>
      <c r="B130" s="264"/>
      <c r="C130" s="277"/>
      <c r="D130" s="264"/>
      <c r="E130" s="264"/>
      <c r="F130" s="264"/>
      <c r="G130" s="26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">
      <c r="A131" s="6"/>
      <c r="B131" s="7" t="s">
        <v>273</v>
      </c>
      <c r="C131" s="272" t="s">
        <v>273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">
      <c r="C132" s="278"/>
      <c r="AE132" t="s">
        <v>276</v>
      </c>
    </row>
  </sheetData>
  <mergeCells count="22">
    <mergeCell ref="C88:G88"/>
    <mergeCell ref="C95:G95"/>
    <mergeCell ref="A125:C125"/>
    <mergeCell ref="A126:G130"/>
    <mergeCell ref="C66:G66"/>
    <mergeCell ref="C67:G67"/>
    <mergeCell ref="C68:G68"/>
    <mergeCell ref="C69:G69"/>
    <mergeCell ref="C70:G70"/>
    <mergeCell ref="C71:G71"/>
    <mergeCell ref="C16:G16"/>
    <mergeCell ref="C19:G19"/>
    <mergeCell ref="C29:G29"/>
    <mergeCell ref="C41:G41"/>
    <mergeCell ref="C59:G59"/>
    <mergeCell ref="C65:G65"/>
    <mergeCell ref="A1:G1"/>
    <mergeCell ref="C2:G2"/>
    <mergeCell ref="C3:G3"/>
    <mergeCell ref="C4:G4"/>
    <mergeCell ref="C10:G10"/>
    <mergeCell ref="C13:G1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2014-02-28T09:52:57Z</cp:lastPrinted>
  <dcterms:created xsi:type="dcterms:W3CDTF">2009-04-08T07:15:50Z</dcterms:created>
  <dcterms:modified xsi:type="dcterms:W3CDTF">2019-01-24T16:37:25Z</dcterms:modified>
</cp:coreProperties>
</file>